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P1 Presupuesto Aprobado" sheetId="1" r:id="rId1"/>
    <sheet name="P2 Presupuesto Aprobado-Ejec " sheetId="2" state="hidden" r:id="rId2"/>
  </sheets>
  <externalReferences>
    <externalReference r:id="rId3"/>
  </externalReferences>
  <definedNames>
    <definedName name="_xlnm.Print_Area" localSheetId="0">'P1 Presupuesto Aprobado'!$A$1:$D$99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2" l="1"/>
  <c r="D81" i="2"/>
  <c r="D74" i="2"/>
  <c r="D71" i="2"/>
  <c r="D56" i="2" s="1"/>
  <c r="D66" i="2"/>
  <c r="D48" i="2"/>
  <c r="D42" i="2"/>
  <c r="D40" i="2" s="1"/>
  <c r="D30" i="2"/>
  <c r="D20" i="2"/>
  <c r="D14" i="2"/>
  <c r="L14" i="2"/>
  <c r="M14" i="2"/>
  <c r="N14" i="2"/>
  <c r="O14" i="2"/>
  <c r="P14" i="2"/>
  <c r="D84" i="1" l="1"/>
  <c r="D81" i="1"/>
  <c r="D74" i="1"/>
  <c r="D71" i="1"/>
  <c r="D56" i="1" s="1"/>
  <c r="D66" i="1"/>
  <c r="C56" i="1"/>
  <c r="D48" i="1"/>
  <c r="D42" i="1"/>
  <c r="D40" i="1" s="1"/>
  <c r="C40" i="1"/>
  <c r="D30" i="1"/>
  <c r="C30" i="1"/>
  <c r="D20" i="1"/>
  <c r="C20" i="1"/>
  <c r="D14" i="1"/>
  <c r="C14" i="1"/>
  <c r="C87" i="1" l="1"/>
  <c r="D87" i="1"/>
  <c r="Q44" i="2"/>
  <c r="Q45" i="2"/>
  <c r="Q46" i="2"/>
  <c r="Q48" i="2"/>
  <c r="Q49" i="2"/>
  <c r="Q50" i="2"/>
  <c r="Q51" i="2"/>
  <c r="Q52" i="2"/>
  <c r="Q53" i="2"/>
  <c r="Q54" i="2"/>
  <c r="Q55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18" i="2"/>
  <c r="N56" i="2"/>
  <c r="O56" i="2"/>
  <c r="P56" i="2"/>
  <c r="E56" i="2"/>
  <c r="F56" i="2"/>
  <c r="G56" i="2"/>
  <c r="H56" i="2"/>
  <c r="I56" i="2"/>
  <c r="J56" i="2"/>
  <c r="K56" i="2"/>
  <c r="L56" i="2"/>
  <c r="M56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7" i="2"/>
  <c r="H43" i="2"/>
  <c r="I43" i="2"/>
  <c r="J43" i="2"/>
  <c r="K47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9" i="2"/>
  <c r="G39" i="2"/>
  <c r="H39" i="2"/>
  <c r="I38" i="2"/>
  <c r="J39" i="2"/>
  <c r="K39" i="2"/>
  <c r="J29" i="2"/>
  <c r="E21" i="2"/>
  <c r="F21" i="2"/>
  <c r="G21" i="2"/>
  <c r="H21" i="2"/>
  <c r="I21" i="2"/>
  <c r="J21" i="2"/>
  <c r="E22" i="2"/>
  <c r="F22" i="2"/>
  <c r="G22" i="2"/>
  <c r="H22" i="2"/>
  <c r="I22" i="2"/>
  <c r="J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E29" i="2"/>
  <c r="F29" i="2"/>
  <c r="G29" i="2"/>
  <c r="H29" i="2"/>
  <c r="I29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9" i="2"/>
  <c r="F19" i="2"/>
  <c r="G19" i="2"/>
  <c r="H19" i="2"/>
  <c r="I19" i="2"/>
  <c r="J19" i="2"/>
  <c r="K19" i="2"/>
  <c r="K14" i="2" l="1"/>
  <c r="I14" i="2"/>
  <c r="G14" i="2"/>
  <c r="E14" i="2"/>
  <c r="Q56" i="2"/>
  <c r="J14" i="2"/>
  <c r="H14" i="2"/>
  <c r="F14" i="2"/>
  <c r="Q14" i="2" s="1"/>
  <c r="Q19" i="2"/>
  <c r="Q16" i="2"/>
  <c r="Q28" i="2"/>
  <c r="Q26" i="2"/>
  <c r="Q24" i="2"/>
  <c r="Q22" i="2"/>
  <c r="Q39" i="2"/>
  <c r="Q37" i="2"/>
  <c r="Q35" i="2"/>
  <c r="Q33" i="2"/>
  <c r="Q31" i="2"/>
  <c r="Q42" i="2"/>
  <c r="Q17" i="2"/>
  <c r="Q15" i="2"/>
  <c r="Q29" i="2"/>
  <c r="Q27" i="2"/>
  <c r="Q25" i="2"/>
  <c r="Q23" i="2"/>
  <c r="Q21" i="2"/>
  <c r="Q38" i="2"/>
  <c r="Q36" i="2"/>
  <c r="Q34" i="2"/>
  <c r="Q32" i="2"/>
  <c r="Q47" i="2"/>
  <c r="Q43" i="2"/>
  <c r="Q41" i="2"/>
  <c r="J40" i="2"/>
  <c r="H40" i="2"/>
  <c r="F40" i="2"/>
  <c r="I20" i="2"/>
  <c r="G20" i="2"/>
  <c r="E20" i="2"/>
  <c r="K40" i="2"/>
  <c r="I40" i="2"/>
  <c r="G40" i="2"/>
  <c r="E40" i="2"/>
  <c r="K20" i="2"/>
  <c r="H20" i="2"/>
  <c r="F20" i="2"/>
  <c r="J30" i="2"/>
  <c r="H30" i="2"/>
  <c r="F30" i="2"/>
  <c r="K30" i="2"/>
  <c r="I30" i="2"/>
  <c r="G30" i="2"/>
  <c r="E30" i="2"/>
  <c r="J20" i="2"/>
  <c r="D87" i="2"/>
  <c r="Q30" i="2" l="1"/>
  <c r="Q40" i="2"/>
  <c r="Q20" i="2"/>
  <c r="G87" i="2"/>
  <c r="H87" i="2"/>
  <c r="E87" i="2"/>
  <c r="I87" i="2"/>
  <c r="F87" i="2"/>
  <c r="J87" i="2" l="1"/>
  <c r="K87" i="2" l="1"/>
  <c r="C56" i="2"/>
  <c r="C40" i="2"/>
  <c r="C30" i="2"/>
  <c r="C20" i="2"/>
  <c r="C14" i="2"/>
  <c r="C87" i="2" l="1"/>
  <c r="L87" i="2"/>
  <c r="M87" i="2" l="1"/>
  <c r="N87" i="2" l="1"/>
  <c r="Q87" i="2" s="1"/>
</calcChain>
</file>

<file path=xl/sharedStrings.xml><?xml version="1.0" encoding="utf-8"?>
<sst xmlns="http://schemas.openxmlformats.org/spreadsheetml/2006/main" count="181" uniqueCount="99">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</sst>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readingOrder="1"/>
    </xf>
    <xf numFmtId="43" fontId="8" fillId="0" borderId="0" xfId="1" applyFont="1"/>
    <xf numFmtId="43" fontId="8" fillId="0" borderId="0" xfId="1" quotePrefix="1" applyFont="1"/>
    <xf numFmtId="43" fontId="8" fillId="0" borderId="0" xfId="0" applyNumberFormat="1" applyFont="1"/>
    <xf numFmtId="43" fontId="8" fillId="0" borderId="6" xfId="0" applyNumberFormat="1" applyFont="1" applyBorder="1"/>
    <xf numFmtId="0" fontId="8" fillId="0" borderId="0" xfId="0" applyFont="1"/>
    <xf numFmtId="0" fontId="3" fillId="6" borderId="0" xfId="0" applyFont="1" applyFill="1" applyAlignment="1">
      <alignment horizontal="left" indent="1"/>
    </xf>
    <xf numFmtId="43" fontId="7" fillId="6" borderId="0" xfId="1" applyFont="1" applyFill="1"/>
    <xf numFmtId="43" fontId="8" fillId="6" borderId="0" xfId="1" applyFont="1" applyFill="1"/>
    <xf numFmtId="0" fontId="3" fillId="3" borderId="0" xfId="0" applyFont="1" applyFill="1" applyBorder="1" applyAlignment="1">
      <alignment horizontal="left"/>
    </xf>
    <xf numFmtId="43" fontId="7" fillId="7" borderId="0" xfId="1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left" indent="1"/>
    </xf>
    <xf numFmtId="43" fontId="8" fillId="6" borderId="11" xfId="1" applyFont="1" applyFill="1" applyBorder="1"/>
    <xf numFmtId="0" fontId="3" fillId="6" borderId="11" xfId="0" applyFont="1" applyFill="1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3" fillId="0" borderId="13" xfId="0" applyFont="1" applyBorder="1" applyAlignment="1">
      <alignment horizontal="left"/>
    </xf>
    <xf numFmtId="164" fontId="3" fillId="0" borderId="0" xfId="0" applyNumberFormat="1" applyFont="1" applyBorder="1"/>
    <xf numFmtId="43" fontId="7" fillId="6" borderId="11" xfId="1" applyFont="1" applyFill="1" applyBorder="1"/>
    <xf numFmtId="43" fontId="8" fillId="0" borderId="12" xfId="0" applyNumberFormat="1" applyFont="1" applyBorder="1"/>
    <xf numFmtId="164" fontId="3" fillId="0" borderId="13" xfId="0" applyNumberFormat="1" applyFont="1" applyBorder="1"/>
    <xf numFmtId="43" fontId="8" fillId="3" borderId="12" xfId="1" applyFont="1" applyFill="1" applyBorder="1"/>
    <xf numFmtId="43" fontId="8" fillId="5" borderId="12" xfId="1" applyFont="1" applyFill="1" applyBorder="1"/>
    <xf numFmtId="43" fontId="8" fillId="0" borderId="12" xfId="1" applyFont="1" applyBorder="1"/>
    <xf numFmtId="0" fontId="8" fillId="0" borderId="12" xfId="0" applyFont="1" applyBorder="1"/>
    <xf numFmtId="4" fontId="7" fillId="6" borderId="11" xfId="1" applyNumberFormat="1" applyFont="1" applyFill="1" applyBorder="1" applyAlignment="1">
      <alignment vertical="center" wrapText="1"/>
    </xf>
    <xf numFmtId="43" fontId="8" fillId="6" borderId="11" xfId="0" applyNumberFormat="1" applyFont="1" applyFill="1" applyBorder="1"/>
    <xf numFmtId="4" fontId="7" fillId="6" borderId="11" xfId="0" applyNumberFormat="1" applyFont="1" applyFill="1" applyBorder="1" applyAlignment="1">
      <alignment vertical="center" wrapText="1"/>
    </xf>
    <xf numFmtId="0" fontId="8" fillId="6" borderId="11" xfId="0" applyFont="1" applyFill="1" applyBorder="1"/>
    <xf numFmtId="0" fontId="8" fillId="6" borderId="0" xfId="0" applyFont="1" applyFill="1"/>
    <xf numFmtId="4" fontId="7" fillId="6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6" borderId="11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11" xfId="0" applyNumberFormat="1" applyFont="1" applyFill="1" applyBorder="1" applyAlignment="1">
      <alignment vertical="center" wrapText="1"/>
    </xf>
    <xf numFmtId="165" fontId="7" fillId="7" borderId="1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/>
    <xf numFmtId="164" fontId="7" fillId="3" borderId="12" xfId="0" applyNumberFormat="1" applyFont="1" applyFill="1" applyBorder="1"/>
    <xf numFmtId="165" fontId="8" fillId="6" borderId="0" xfId="0" applyNumberFormat="1" applyFont="1" applyFill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12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165" fontId="8" fillId="6" borderId="11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9" fillId="0" borderId="12" xfId="0" applyNumberFormat="1" applyFont="1" applyBorder="1" applyAlignment="1">
      <alignment horizontal="right"/>
    </xf>
    <xf numFmtId="0" fontId="0" fillId="0" borderId="0" xfId="0" applyBorder="1"/>
    <xf numFmtId="43" fontId="10" fillId="4" borderId="0" xfId="1" applyFont="1" applyFill="1" applyAlignment="1">
      <alignment vertical="center" wrapText="1"/>
    </xf>
    <xf numFmtId="0" fontId="2" fillId="0" borderId="0" xfId="0" applyFont="1"/>
    <xf numFmtId="0" fontId="0" fillId="0" borderId="15" xfId="0" applyBorder="1" applyAlignment="1">
      <alignment horizontal="left" indent="2"/>
    </xf>
    <xf numFmtId="43" fontId="8" fillId="0" borderId="15" xfId="1" applyFont="1" applyBorder="1"/>
    <xf numFmtId="0" fontId="8" fillId="0" borderId="15" xfId="0" applyFont="1" applyBorder="1"/>
    <xf numFmtId="43" fontId="10" fillId="4" borderId="14" xfId="1" applyFont="1" applyFill="1" applyBorder="1" applyAlignment="1">
      <alignment vertical="center" wrapText="1"/>
    </xf>
    <xf numFmtId="43" fontId="10" fillId="2" borderId="14" xfId="1" applyFont="1" applyFill="1" applyBorder="1"/>
    <xf numFmtId="0" fontId="0" fillId="0" borderId="14" xfId="0" applyBorder="1"/>
    <xf numFmtId="43" fontId="10" fillId="4" borderId="15" xfId="1" applyFont="1" applyFill="1" applyBorder="1" applyAlignment="1">
      <alignment vertical="center" wrapText="1"/>
    </xf>
    <xf numFmtId="43" fontId="10" fillId="4" borderId="16" xfId="1" applyFont="1" applyFill="1" applyBorder="1" applyAlignment="1">
      <alignment vertical="center" wrapText="1"/>
    </xf>
    <xf numFmtId="43" fontId="8" fillId="0" borderId="14" xfId="1" applyFont="1" applyBorder="1"/>
    <xf numFmtId="165" fontId="0" fillId="0" borderId="14" xfId="0" applyNumberFormat="1" applyBorder="1" applyAlignment="1">
      <alignment vertical="center" wrapText="1"/>
    </xf>
    <xf numFmtId="0" fontId="2" fillId="2" borderId="16" xfId="0" applyFont="1" applyFill="1" applyBorder="1" applyAlignment="1">
      <alignment vertical="center"/>
    </xf>
    <xf numFmtId="43" fontId="8" fillId="6" borderId="0" xfId="0" applyNumberFormat="1" applyFont="1" applyFill="1" applyBorder="1"/>
    <xf numFmtId="43" fontId="11" fillId="4" borderId="0" xfId="0" applyNumberFormat="1" applyFont="1" applyFill="1" applyBorder="1"/>
    <xf numFmtId="43" fontId="8" fillId="6" borderId="12" xfId="0" applyNumberFormat="1" applyFont="1" applyFill="1" applyBorder="1"/>
    <xf numFmtId="43" fontId="7" fillId="6" borderId="11" xfId="0" applyNumberFormat="1" applyFont="1" applyFill="1" applyBorder="1"/>
    <xf numFmtId="43" fontId="7" fillId="6" borderId="0" xfId="0" applyNumberFormat="1" applyFont="1" applyFill="1" applyBorder="1"/>
    <xf numFmtId="0" fontId="0" fillId="0" borderId="21" xfId="0" applyBorder="1"/>
    <xf numFmtId="0" fontId="0" fillId="0" borderId="24" xfId="0" applyBorder="1"/>
    <xf numFmtId="165" fontId="0" fillId="0" borderId="0" xfId="0" applyNumberFormat="1" applyBorder="1" applyAlignment="1">
      <alignment vertical="center" wrapText="1"/>
    </xf>
    <xf numFmtId="43" fontId="8" fillId="0" borderId="0" xfId="1" applyFont="1" applyBorder="1"/>
    <xf numFmtId="0" fontId="3" fillId="8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8" borderId="25" xfId="0" applyFont="1" applyFill="1" applyBorder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" fillId="8" borderId="11" xfId="1" applyNumberFormat="1" applyFont="1" applyFill="1" applyBorder="1" applyAlignment="1">
      <alignment vertical="center" wrapText="1"/>
    </xf>
    <xf numFmtId="43" fontId="3" fillId="8" borderId="11" xfId="1" applyFont="1" applyFill="1" applyBorder="1"/>
    <xf numFmtId="0" fontId="0" fillId="0" borderId="0" xfId="0" applyFont="1" applyAlignment="1">
      <alignment horizontal="left" indent="2"/>
    </xf>
    <xf numFmtId="43" fontId="12" fillId="0" borderId="0" xfId="0" applyNumberFormat="1" applyFont="1" applyAlignment="1">
      <alignment horizontal="right"/>
    </xf>
    <xf numFmtId="0" fontId="0" fillId="0" borderId="0" xfId="0" applyFont="1"/>
    <xf numFmtId="4" fontId="3" fillId="8" borderId="11" xfId="0" applyNumberFormat="1" applyFont="1" applyFill="1" applyBorder="1" applyAlignment="1">
      <alignment vertical="center" wrapText="1"/>
    </xf>
    <xf numFmtId="43" fontId="12" fillId="0" borderId="12" xfId="0" applyNumberFormat="1" applyFont="1" applyBorder="1" applyAlignment="1">
      <alignment horizontal="right"/>
    </xf>
    <xf numFmtId="4" fontId="3" fillId="8" borderId="0" xfId="0" applyNumberFormat="1" applyFont="1" applyFill="1" applyAlignment="1">
      <alignment vertical="center" wrapText="1"/>
    </xf>
    <xf numFmtId="43" fontId="3" fillId="8" borderId="0" xfId="1" applyFont="1" applyFill="1"/>
    <xf numFmtId="43" fontId="0" fillId="0" borderId="0" xfId="1" applyFont="1"/>
    <xf numFmtId="43" fontId="0" fillId="0" borderId="0" xfId="1" quotePrefix="1" applyFont="1"/>
    <xf numFmtId="4" fontId="3" fillId="0" borderId="0" xfId="0" applyNumberFormat="1" applyFont="1" applyAlignment="1">
      <alignment vertical="center" wrapText="1"/>
    </xf>
    <xf numFmtId="43" fontId="0" fillId="0" borderId="12" xfId="1" applyFont="1" applyBorder="1"/>
    <xf numFmtId="4" fontId="0" fillId="8" borderId="11" xfId="0" applyNumberFormat="1" applyFont="1" applyFill="1" applyBorder="1" applyAlignment="1">
      <alignment vertical="center" wrapText="1"/>
    </xf>
    <xf numFmtId="43" fontId="0" fillId="8" borderId="0" xfId="1" applyFont="1" applyFill="1"/>
    <xf numFmtId="4" fontId="0" fillId="0" borderId="0" xfId="0" applyNumberFormat="1" applyFont="1" applyAlignment="1">
      <alignment vertical="center" wrapText="1"/>
    </xf>
    <xf numFmtId="43" fontId="0" fillId="8" borderId="11" xfId="1" applyFont="1" applyFill="1" applyBorder="1"/>
    <xf numFmtId="165" fontId="0" fillId="0" borderId="0" xfId="0" applyNumberFormat="1" applyFont="1" applyAlignment="1">
      <alignment vertical="center" wrapText="1"/>
    </xf>
    <xf numFmtId="165" fontId="3" fillId="8" borderId="11" xfId="0" applyNumberFormat="1" applyFont="1" applyFill="1" applyBorder="1" applyAlignment="1">
      <alignment vertical="center" wrapText="1"/>
    </xf>
    <xf numFmtId="165" fontId="3" fillId="7" borderId="12" xfId="0" applyNumberFormat="1" applyFont="1" applyFill="1" applyBorder="1" applyAlignment="1">
      <alignment horizontal="center" vertical="center" wrapText="1"/>
    </xf>
    <xf numFmtId="43" fontId="3" fillId="7" borderId="0" xfId="1" applyFont="1" applyFill="1" applyBorder="1" applyAlignment="1">
      <alignment horizontal="center" vertical="center" wrapText="1"/>
    </xf>
    <xf numFmtId="165" fontId="0" fillId="8" borderId="0" xfId="0" applyNumberFormat="1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3" borderId="12" xfId="0" applyNumberFormat="1" applyFont="1" applyFill="1" applyBorder="1" applyAlignment="1">
      <alignment vertical="center" wrapText="1"/>
    </xf>
    <xf numFmtId="43" fontId="0" fillId="3" borderId="12" xfId="1" applyFont="1" applyFill="1" applyBorder="1"/>
    <xf numFmtId="0" fontId="0" fillId="0" borderId="26" xfId="0" applyFont="1" applyBorder="1" applyAlignment="1">
      <alignment horizontal="left" indent="2"/>
    </xf>
    <xf numFmtId="165" fontId="3" fillId="5" borderId="0" xfId="0" applyNumberFormat="1" applyFont="1" applyFill="1" applyAlignment="1">
      <alignment vertical="center" wrapText="1"/>
    </xf>
    <xf numFmtId="43" fontId="0" fillId="5" borderId="12" xfId="1" applyFont="1" applyFill="1" applyBorder="1"/>
    <xf numFmtId="165" fontId="0" fillId="8" borderId="11" xfId="0" applyNumberFormat="1" applyFont="1" applyFill="1" applyBorder="1" applyAlignment="1">
      <alignment vertical="center" wrapText="1"/>
    </xf>
    <xf numFmtId="43" fontId="0" fillId="0" borderId="15" xfId="1" applyFont="1" applyBorder="1"/>
    <xf numFmtId="43" fontId="2" fillId="4" borderId="0" xfId="1" applyFont="1" applyFill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0" xfId="0" applyBorder="1" applyAlignment="1"/>
    <xf numFmtId="0" fontId="0" fillId="0" borderId="22" xfId="0" applyBorder="1" applyAlignment="1">
      <alignment wrapText="1"/>
    </xf>
    <xf numFmtId="0" fontId="0" fillId="0" borderId="23" xfId="0" applyBorder="1" applyAlignment="1"/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90</xdr:row>
      <xdr:rowOff>136525</xdr:rowOff>
    </xdr:from>
    <xdr:to>
      <xdr:col>3</xdr:col>
      <xdr:colOff>1158875</xdr:colOff>
      <xdr:row>94</xdr:row>
      <xdr:rowOff>79375</xdr:rowOff>
    </xdr:to>
    <xdr:sp macro="" textlink="">
      <xdr:nvSpPr>
        <xdr:cNvPr id="4" name="Rectángulo 3"/>
        <xdr:cNvSpPr/>
      </xdr:nvSpPr>
      <xdr:spPr>
        <a:xfrm>
          <a:off x="6321425" y="17567275"/>
          <a:ext cx="2298700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3162300</xdr:colOff>
      <xdr:row>90</xdr:row>
      <xdr:rowOff>142875</xdr:rowOff>
    </xdr:from>
    <xdr:to>
      <xdr:col>1</xdr:col>
      <xdr:colOff>5391150</xdr:colOff>
      <xdr:row>94</xdr:row>
      <xdr:rowOff>171450</xdr:rowOff>
    </xdr:to>
    <xdr:sp macro="" textlink="">
      <xdr:nvSpPr>
        <xdr:cNvPr id="6" name="Rectángulo 5"/>
        <xdr:cNvSpPr/>
      </xdr:nvSpPr>
      <xdr:spPr>
        <a:xfrm>
          <a:off x="3162300" y="17164050"/>
          <a:ext cx="22288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180975</xdr:colOff>
      <xdr:row>90</xdr:row>
      <xdr:rowOff>161925</xdr:rowOff>
    </xdr:from>
    <xdr:to>
      <xdr:col>1</xdr:col>
      <xdr:colOff>1971675</xdr:colOff>
      <xdr:row>94</xdr:row>
      <xdr:rowOff>28575</xdr:rowOff>
    </xdr:to>
    <xdr:sp macro="" textlink="">
      <xdr:nvSpPr>
        <xdr:cNvPr id="7" name="Rectángulo 6"/>
        <xdr:cNvSpPr/>
      </xdr:nvSpPr>
      <xdr:spPr>
        <a:xfrm>
          <a:off x="180975" y="17183100"/>
          <a:ext cx="17907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3117849</xdr:colOff>
      <xdr:row>0</xdr:row>
      <xdr:rowOff>63500</xdr:rowOff>
    </xdr:from>
    <xdr:to>
      <xdr:col>1</xdr:col>
      <xdr:colOff>5746750</xdr:colOff>
      <xdr:row>6</xdr:row>
      <xdr:rowOff>281134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849" y="63500"/>
          <a:ext cx="2628901" cy="1360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0</xdr:row>
      <xdr:rowOff>0</xdr:rowOff>
    </xdr:from>
    <xdr:to>
      <xdr:col>6</xdr:col>
      <xdr:colOff>476251</xdr:colOff>
      <xdr:row>5</xdr:row>
      <xdr:rowOff>22486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0"/>
          <a:ext cx="1895476" cy="974986"/>
        </a:xfrm>
        <a:prstGeom prst="rect">
          <a:avLst/>
        </a:prstGeom>
      </xdr:spPr>
    </xdr:pic>
    <xdr:clientData/>
  </xdr:twoCellAnchor>
  <xdr:twoCellAnchor>
    <xdr:from>
      <xdr:col>1</xdr:col>
      <xdr:colOff>1962150</xdr:colOff>
      <xdr:row>88</xdr:row>
      <xdr:rowOff>161925</xdr:rowOff>
    </xdr:from>
    <xdr:to>
      <xdr:col>1</xdr:col>
      <xdr:colOff>3752850</xdr:colOff>
      <xdr:row>92</xdr:row>
      <xdr:rowOff>142875</xdr:rowOff>
    </xdr:to>
    <xdr:sp macro="" textlink="">
      <xdr:nvSpPr>
        <xdr:cNvPr id="39" name="Rectángulo 38"/>
        <xdr:cNvSpPr/>
      </xdr:nvSpPr>
      <xdr:spPr>
        <a:xfrm>
          <a:off x="3028950" y="17259300"/>
          <a:ext cx="1790700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5762625</xdr:colOff>
      <xdr:row>88</xdr:row>
      <xdr:rowOff>171450</xdr:rowOff>
    </xdr:from>
    <xdr:to>
      <xdr:col>3</xdr:col>
      <xdr:colOff>838200</xdr:colOff>
      <xdr:row>93</xdr:row>
      <xdr:rowOff>0</xdr:rowOff>
    </xdr:to>
    <xdr:sp macro="" textlink="">
      <xdr:nvSpPr>
        <xdr:cNvPr id="41" name="Rectángulo 40"/>
        <xdr:cNvSpPr/>
      </xdr:nvSpPr>
      <xdr:spPr>
        <a:xfrm>
          <a:off x="6829425" y="17268825"/>
          <a:ext cx="2409825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704850</xdr:colOff>
      <xdr:row>89</xdr:row>
      <xdr:rowOff>47625</xdr:rowOff>
    </xdr:from>
    <xdr:to>
      <xdr:col>8</xdr:col>
      <xdr:colOff>304800</xdr:colOff>
      <xdr:row>92</xdr:row>
      <xdr:rowOff>180975</xdr:rowOff>
    </xdr:to>
    <xdr:sp macro="" textlink="">
      <xdr:nvSpPr>
        <xdr:cNvPr id="43" name="Rectángulo 42"/>
        <xdr:cNvSpPr/>
      </xdr:nvSpPr>
      <xdr:spPr>
        <a:xfrm>
          <a:off x="11334750" y="17335500"/>
          <a:ext cx="254317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99"/>
  <sheetViews>
    <sheetView showGridLines="0" tabSelected="1" topLeftCell="B1" zoomScaleNormal="100" workbookViewId="0">
      <selection activeCell="C6" sqref="C6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7" spans="1:15" ht="24.75" customHeight="1" x14ac:dyDescent="0.25">
      <c r="B7" s="119"/>
      <c r="C7" s="120"/>
      <c r="D7" s="120"/>
      <c r="E7" s="13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B8" s="126">
        <v>2021</v>
      </c>
      <c r="C8" s="127"/>
      <c r="D8" s="127"/>
      <c r="E8" s="12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B9" s="121" t="s">
        <v>76</v>
      </c>
      <c r="C9" s="122"/>
      <c r="D9" s="122"/>
      <c r="E9" s="11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customHeight="1" x14ac:dyDescent="0.25">
      <c r="A10" s="7"/>
      <c r="B10" s="121" t="s">
        <v>77</v>
      </c>
      <c r="C10" s="122"/>
      <c r="D10" s="122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25">
      <c r="B11" s="123" t="s">
        <v>66</v>
      </c>
      <c r="C11" s="124" t="s">
        <v>94</v>
      </c>
      <c r="D11" s="124" t="s">
        <v>93</v>
      </c>
      <c r="E11" s="3"/>
    </row>
    <row r="12" spans="1:15" ht="23.25" customHeight="1" x14ac:dyDescent="0.25">
      <c r="B12" s="123"/>
      <c r="C12" s="125"/>
      <c r="D12" s="125"/>
      <c r="E12" s="3"/>
    </row>
    <row r="13" spans="1:15" ht="21" customHeight="1" x14ac:dyDescent="0.25">
      <c r="B13" s="82" t="s">
        <v>0</v>
      </c>
      <c r="C13" s="1"/>
      <c r="D13" s="1"/>
      <c r="E13" s="3"/>
    </row>
    <row r="14" spans="1:15" x14ac:dyDescent="0.25">
      <c r="B14" s="83" t="s">
        <v>1</v>
      </c>
      <c r="C14" s="86">
        <f>SUM(C15:C19)</f>
        <v>731416419</v>
      </c>
      <c r="D14" s="87">
        <f>SUM(D15:D19)</f>
        <v>755924984.58000004</v>
      </c>
      <c r="E14" s="3"/>
    </row>
    <row r="15" spans="1:15" x14ac:dyDescent="0.25">
      <c r="B15" s="88" t="s">
        <v>2</v>
      </c>
      <c r="C15" s="89">
        <v>590711658</v>
      </c>
      <c r="D15" s="89">
        <v>620531423.58000004</v>
      </c>
      <c r="E15" s="3"/>
    </row>
    <row r="16" spans="1:15" x14ac:dyDescent="0.25">
      <c r="B16" s="88" t="s">
        <v>3</v>
      </c>
      <c r="C16" s="89">
        <v>48532000</v>
      </c>
      <c r="D16" s="89">
        <v>46607500</v>
      </c>
      <c r="E16" s="3"/>
    </row>
    <row r="17" spans="2:5" x14ac:dyDescent="0.25">
      <c r="B17" s="88" t="s">
        <v>4</v>
      </c>
      <c r="C17" s="89">
        <v>12514400</v>
      </c>
      <c r="D17" s="89">
        <v>6252200</v>
      </c>
      <c r="E17" s="3"/>
    </row>
    <row r="18" spans="2:5" x14ac:dyDescent="0.25">
      <c r="B18" s="88" t="s">
        <v>5</v>
      </c>
      <c r="C18" s="90"/>
      <c r="D18" s="90"/>
      <c r="E18" s="3"/>
    </row>
    <row r="19" spans="2:5" x14ac:dyDescent="0.25">
      <c r="B19" s="88" t="s">
        <v>6</v>
      </c>
      <c r="C19" s="89">
        <v>79658361</v>
      </c>
      <c r="D19" s="89">
        <v>82533861</v>
      </c>
      <c r="E19" s="3"/>
    </row>
    <row r="20" spans="2:5" x14ac:dyDescent="0.25">
      <c r="B20" s="83" t="s">
        <v>7</v>
      </c>
      <c r="C20" s="91">
        <f>C21+C22+C23+C24+C25+C26+C27+C28+C29</f>
        <v>178055467</v>
      </c>
      <c r="D20" s="87">
        <f>SUM(D21:D29)</f>
        <v>125645902.97</v>
      </c>
      <c r="E20" s="3"/>
    </row>
    <row r="21" spans="2:5" x14ac:dyDescent="0.25">
      <c r="B21" s="88" t="s">
        <v>8</v>
      </c>
      <c r="C21" s="89">
        <v>27111232</v>
      </c>
      <c r="D21" s="89">
        <v>29348227</v>
      </c>
      <c r="E21" s="3"/>
    </row>
    <row r="22" spans="2:5" x14ac:dyDescent="0.25">
      <c r="B22" s="88" t="s">
        <v>9</v>
      </c>
      <c r="C22" s="89">
        <v>17461498</v>
      </c>
      <c r="D22" s="89">
        <v>9271509</v>
      </c>
      <c r="E22" s="3"/>
    </row>
    <row r="23" spans="2:5" x14ac:dyDescent="0.25">
      <c r="B23" s="88" t="s">
        <v>10</v>
      </c>
      <c r="C23" s="89">
        <v>3502116</v>
      </c>
      <c r="D23" s="89">
        <v>8923288</v>
      </c>
      <c r="E23" s="3"/>
    </row>
    <row r="24" spans="2:5" x14ac:dyDescent="0.25">
      <c r="B24" s="88" t="s">
        <v>11</v>
      </c>
      <c r="C24" s="89">
        <v>2256315</v>
      </c>
      <c r="D24" s="89">
        <v>611265</v>
      </c>
      <c r="E24" s="3"/>
    </row>
    <row r="25" spans="2:5" x14ac:dyDescent="0.25">
      <c r="B25" s="88" t="s">
        <v>12</v>
      </c>
      <c r="C25" s="89">
        <v>20552000</v>
      </c>
      <c r="D25" s="89">
        <v>23484500</v>
      </c>
    </row>
    <row r="26" spans="2:5" x14ac:dyDescent="0.25">
      <c r="B26" s="88" t="s">
        <v>13</v>
      </c>
      <c r="C26" s="89">
        <v>13637513</v>
      </c>
      <c r="D26" s="89">
        <v>9378667.3499999996</v>
      </c>
    </row>
    <row r="27" spans="2:5" x14ac:dyDescent="0.25">
      <c r="B27" s="88" t="s">
        <v>14</v>
      </c>
      <c r="C27" s="89">
        <v>19472425</v>
      </c>
      <c r="D27" s="89">
        <v>13361037.42</v>
      </c>
    </row>
    <row r="28" spans="2:5" x14ac:dyDescent="0.25">
      <c r="B28" s="88" t="s">
        <v>15</v>
      </c>
      <c r="C28" s="89">
        <v>66858996</v>
      </c>
      <c r="D28" s="89">
        <v>24034037.199999999</v>
      </c>
    </row>
    <row r="29" spans="2:5" x14ac:dyDescent="0.25">
      <c r="B29" s="88" t="s">
        <v>16</v>
      </c>
      <c r="C29" s="89">
        <v>7203372</v>
      </c>
      <c r="D29" s="89">
        <v>7233372</v>
      </c>
    </row>
    <row r="30" spans="2:5" x14ac:dyDescent="0.25">
      <c r="B30" s="83" t="s">
        <v>17</v>
      </c>
      <c r="C30" s="91">
        <f>C31+C32+C33+C34+C35+C36+C37+C39</f>
        <v>69923560</v>
      </c>
      <c r="D30" s="87">
        <f>SUM(D31:D39)</f>
        <v>78780735.050000012</v>
      </c>
    </row>
    <row r="31" spans="2:5" x14ac:dyDescent="0.25">
      <c r="B31" s="88" t="s">
        <v>18</v>
      </c>
      <c r="C31" s="89">
        <v>7918512</v>
      </c>
      <c r="D31" s="89">
        <v>1583976</v>
      </c>
    </row>
    <row r="32" spans="2:5" x14ac:dyDescent="0.25">
      <c r="B32" s="88" t="s">
        <v>19</v>
      </c>
      <c r="C32" s="89">
        <v>2192296</v>
      </c>
      <c r="D32" s="89">
        <v>231258</v>
      </c>
    </row>
    <row r="33" spans="2:4" x14ac:dyDescent="0.25">
      <c r="B33" s="88" t="s">
        <v>20</v>
      </c>
      <c r="C33" s="89">
        <v>3501813</v>
      </c>
      <c r="D33" s="89">
        <v>3319755.5</v>
      </c>
    </row>
    <row r="34" spans="2:4" x14ac:dyDescent="0.25">
      <c r="B34" s="88" t="s">
        <v>21</v>
      </c>
      <c r="C34" s="89">
        <v>104000</v>
      </c>
      <c r="D34" s="89">
        <v>129000</v>
      </c>
    </row>
    <row r="35" spans="2:4" x14ac:dyDescent="0.25">
      <c r="B35" s="88" t="s">
        <v>22</v>
      </c>
      <c r="C35" s="89">
        <v>3263508</v>
      </c>
      <c r="D35" s="89">
        <v>7521202.6100000003</v>
      </c>
    </row>
    <row r="36" spans="2:4" x14ac:dyDescent="0.25">
      <c r="B36" s="88" t="s">
        <v>23</v>
      </c>
      <c r="C36" s="89">
        <v>1697307</v>
      </c>
      <c r="D36" s="89">
        <v>2851838.2</v>
      </c>
    </row>
    <row r="37" spans="2:4" x14ac:dyDescent="0.25">
      <c r="B37" s="88" t="s">
        <v>24</v>
      </c>
      <c r="C37" s="89">
        <v>44408443</v>
      </c>
      <c r="D37" s="89">
        <v>46675742.280000001</v>
      </c>
    </row>
    <row r="38" spans="2:4" x14ac:dyDescent="0.25">
      <c r="B38" s="88" t="s">
        <v>25</v>
      </c>
      <c r="C38" s="90"/>
      <c r="D38" s="90"/>
    </row>
    <row r="39" spans="2:4" x14ac:dyDescent="0.25">
      <c r="B39" s="88" t="s">
        <v>26</v>
      </c>
      <c r="C39" s="92">
        <v>6837681</v>
      </c>
      <c r="D39" s="92">
        <v>16467962.460000001</v>
      </c>
    </row>
    <row r="40" spans="2:4" ht="16.5" customHeight="1" x14ac:dyDescent="0.25">
      <c r="B40" s="83" t="s">
        <v>27</v>
      </c>
      <c r="C40" s="93">
        <f>SUM(C41:C47)</f>
        <v>996225875</v>
      </c>
      <c r="D40" s="94">
        <f>SUM(D41:D51)</f>
        <v>1089326862.0599999</v>
      </c>
    </row>
    <row r="41" spans="2:4" x14ac:dyDescent="0.25">
      <c r="B41" s="88" t="s">
        <v>28</v>
      </c>
      <c r="C41" s="89">
        <v>9213196</v>
      </c>
      <c r="D41" s="95">
        <v>43382796</v>
      </c>
    </row>
    <row r="42" spans="2:4" x14ac:dyDescent="0.25">
      <c r="B42" s="88" t="s">
        <v>29</v>
      </c>
      <c r="C42" s="89">
        <v>973319911</v>
      </c>
      <c r="D42" s="95">
        <f>C42+57431387.06</f>
        <v>1030751298.0599999</v>
      </c>
    </row>
    <row r="43" spans="2:4" x14ac:dyDescent="0.25">
      <c r="B43" s="88" t="s">
        <v>30</v>
      </c>
      <c r="C43" s="90"/>
      <c r="D43" s="95"/>
    </row>
    <row r="44" spans="2:4" x14ac:dyDescent="0.25">
      <c r="B44" s="88" t="s">
        <v>31</v>
      </c>
      <c r="C44" s="90"/>
      <c r="D44" s="95"/>
    </row>
    <row r="45" spans="2:4" x14ac:dyDescent="0.25">
      <c r="B45" s="88" t="s">
        <v>32</v>
      </c>
      <c r="C45" s="90"/>
      <c r="D45" s="95"/>
    </row>
    <row r="46" spans="2:4" x14ac:dyDescent="0.25">
      <c r="B46" s="88" t="s">
        <v>33</v>
      </c>
      <c r="C46" s="89"/>
      <c r="D46" s="96"/>
    </row>
    <row r="47" spans="2:4" x14ac:dyDescent="0.25">
      <c r="B47" s="88" t="s">
        <v>34</v>
      </c>
      <c r="C47" s="89">
        <v>13692768</v>
      </c>
      <c r="D47" s="96">
        <v>15192768</v>
      </c>
    </row>
    <row r="48" spans="2:4" x14ac:dyDescent="0.25">
      <c r="B48" s="88" t="s">
        <v>35</v>
      </c>
      <c r="C48" s="97"/>
      <c r="D48" s="98">
        <f>SUM(D49:D55)</f>
        <v>0</v>
      </c>
    </row>
    <row r="49" spans="2:4" ht="22.5" customHeight="1" x14ac:dyDescent="0.25">
      <c r="B49" s="83" t="s">
        <v>36</v>
      </c>
      <c r="C49" s="99"/>
      <c r="D49" s="100"/>
    </row>
    <row r="50" spans="2:4" x14ac:dyDescent="0.25">
      <c r="B50" s="88" t="s">
        <v>37</v>
      </c>
      <c r="C50" s="101"/>
      <c r="D50" s="95"/>
    </row>
    <row r="51" spans="2:4" x14ac:dyDescent="0.25">
      <c r="B51" s="88" t="s">
        <v>38</v>
      </c>
      <c r="C51" s="101"/>
      <c r="D51" s="95"/>
    </row>
    <row r="52" spans="2:4" x14ac:dyDescent="0.25">
      <c r="B52" s="88" t="s">
        <v>39</v>
      </c>
      <c r="C52" s="101"/>
      <c r="D52" s="95"/>
    </row>
    <row r="53" spans="2:4" x14ac:dyDescent="0.25">
      <c r="B53" s="88" t="s">
        <v>40</v>
      </c>
      <c r="C53" s="101"/>
      <c r="D53" s="95"/>
    </row>
    <row r="54" spans="2:4" x14ac:dyDescent="0.25">
      <c r="B54" s="88" t="s">
        <v>41</v>
      </c>
      <c r="C54" s="101"/>
      <c r="D54" s="95"/>
    </row>
    <row r="55" spans="2:4" x14ac:dyDescent="0.25">
      <c r="B55" s="88" t="s">
        <v>42</v>
      </c>
      <c r="C55" s="101"/>
      <c r="D55" s="98"/>
    </row>
    <row r="56" spans="2:4" ht="21" customHeight="1" x14ac:dyDescent="0.25">
      <c r="B56" s="83" t="s">
        <v>43</v>
      </c>
      <c r="C56" s="91">
        <f>SUM(C57:C65)</f>
        <v>56020292</v>
      </c>
      <c r="D56" s="94">
        <f>SUM(D57:D71)</f>
        <v>45394515.399999999</v>
      </c>
    </row>
    <row r="57" spans="2:4" x14ac:dyDescent="0.25">
      <c r="B57" s="88" t="s">
        <v>44</v>
      </c>
      <c r="C57" s="89">
        <v>26818319</v>
      </c>
      <c r="D57" s="89">
        <v>15068319</v>
      </c>
    </row>
    <row r="58" spans="2:4" x14ac:dyDescent="0.25">
      <c r="B58" s="88" t="s">
        <v>45</v>
      </c>
      <c r="C58" s="89">
        <v>1771265</v>
      </c>
      <c r="D58" s="89">
        <v>471265</v>
      </c>
    </row>
    <row r="59" spans="2:4" x14ac:dyDescent="0.25">
      <c r="B59" s="88" t="s">
        <v>46</v>
      </c>
      <c r="C59" s="90"/>
      <c r="D59" s="95">
        <v>200000</v>
      </c>
    </row>
    <row r="60" spans="2:4" x14ac:dyDescent="0.25">
      <c r="B60" s="88" t="s">
        <v>47</v>
      </c>
      <c r="C60" s="89">
        <v>15759521</v>
      </c>
      <c r="D60" s="89">
        <v>15759521</v>
      </c>
    </row>
    <row r="61" spans="2:4" x14ac:dyDescent="0.25">
      <c r="B61" s="88" t="s">
        <v>48</v>
      </c>
      <c r="C61" s="89">
        <v>5665966</v>
      </c>
      <c r="D61" s="89">
        <v>9061189.4000000004</v>
      </c>
    </row>
    <row r="62" spans="2:4" x14ac:dyDescent="0.25">
      <c r="B62" s="88" t="s">
        <v>49</v>
      </c>
      <c r="C62" s="89"/>
      <c r="D62" s="89">
        <v>1000000</v>
      </c>
    </row>
    <row r="63" spans="2:4" x14ac:dyDescent="0.25">
      <c r="B63" s="88" t="s">
        <v>50</v>
      </c>
      <c r="C63" s="90"/>
      <c r="D63" s="90"/>
    </row>
    <row r="64" spans="2:4" x14ac:dyDescent="0.25">
      <c r="B64" s="88" t="s">
        <v>51</v>
      </c>
      <c r="C64" s="89">
        <v>6005221</v>
      </c>
      <c r="D64" s="89">
        <v>3834221</v>
      </c>
    </row>
    <row r="65" spans="2:4" x14ac:dyDescent="0.25">
      <c r="B65" s="88" t="s">
        <v>52</v>
      </c>
      <c r="C65" s="101"/>
      <c r="D65" s="95"/>
    </row>
    <row r="66" spans="2:4" x14ac:dyDescent="0.25">
      <c r="B66" s="83" t="s">
        <v>53</v>
      </c>
      <c r="C66" s="91"/>
      <c r="D66" s="102">
        <f>SUM(D67:D70)</f>
        <v>0</v>
      </c>
    </row>
    <row r="67" spans="2:4" x14ac:dyDescent="0.25">
      <c r="B67" s="88" t="s">
        <v>54</v>
      </c>
      <c r="C67" s="101"/>
      <c r="D67" s="95"/>
    </row>
    <row r="68" spans="2:4" x14ac:dyDescent="0.25">
      <c r="B68" s="88" t="s">
        <v>55</v>
      </c>
      <c r="C68" s="103"/>
      <c r="D68" s="95"/>
    </row>
    <row r="69" spans="2:4" x14ac:dyDescent="0.25">
      <c r="B69" s="88" t="s">
        <v>56</v>
      </c>
      <c r="C69" s="103"/>
      <c r="D69" s="95"/>
    </row>
    <row r="70" spans="2:4" x14ac:dyDescent="0.25">
      <c r="B70" s="88" t="s">
        <v>57</v>
      </c>
      <c r="C70" s="103"/>
      <c r="D70" s="95"/>
    </row>
    <row r="71" spans="2:4" x14ac:dyDescent="0.25">
      <c r="B71" s="83" t="s">
        <v>58</v>
      </c>
      <c r="C71" s="104"/>
      <c r="D71" s="87">
        <f>SUM(D72:D77)</f>
        <v>0</v>
      </c>
    </row>
    <row r="72" spans="2:4" x14ac:dyDescent="0.25">
      <c r="B72" s="88" t="s">
        <v>59</v>
      </c>
      <c r="C72" s="103"/>
      <c r="D72" s="95"/>
    </row>
    <row r="73" spans="2:4" x14ac:dyDescent="0.25">
      <c r="B73" s="88" t="s">
        <v>60</v>
      </c>
      <c r="C73" s="103"/>
      <c r="D73" s="95"/>
    </row>
    <row r="74" spans="2:4" x14ac:dyDescent="0.25">
      <c r="B74" s="83" t="s">
        <v>61</v>
      </c>
      <c r="C74" s="104"/>
      <c r="D74" s="102">
        <f>SUM(D75:D77)</f>
        <v>0</v>
      </c>
    </row>
    <row r="75" spans="2:4" x14ac:dyDescent="0.25">
      <c r="B75" s="88" t="s">
        <v>62</v>
      </c>
      <c r="C75" s="103"/>
      <c r="D75" s="95"/>
    </row>
    <row r="76" spans="2:4" x14ac:dyDescent="0.25">
      <c r="B76" s="88" t="s">
        <v>63</v>
      </c>
      <c r="C76" s="103"/>
      <c r="D76" s="95"/>
    </row>
    <row r="77" spans="2:4" x14ac:dyDescent="0.25">
      <c r="B77" s="88" t="s">
        <v>64</v>
      </c>
      <c r="C77" s="103"/>
      <c r="D77" s="95"/>
    </row>
    <row r="78" spans="2:4" x14ac:dyDescent="0.25">
      <c r="B78" s="82" t="s">
        <v>67</v>
      </c>
      <c r="C78" s="105"/>
      <c r="D78" s="106"/>
    </row>
    <row r="79" spans="2:4" x14ac:dyDescent="0.25">
      <c r="B79" s="83" t="s">
        <v>68</v>
      </c>
      <c r="C79" s="107"/>
      <c r="D79" s="102"/>
    </row>
    <row r="80" spans="2:4" x14ac:dyDescent="0.25">
      <c r="B80" s="88" t="s">
        <v>69</v>
      </c>
      <c r="C80" s="108"/>
      <c r="D80" s="95"/>
    </row>
    <row r="81" spans="2:4" x14ac:dyDescent="0.25">
      <c r="B81" s="88" t="s">
        <v>70</v>
      </c>
      <c r="C81" s="109"/>
      <c r="D81" s="110">
        <f>SUM(D82:D83)</f>
        <v>0</v>
      </c>
    </row>
    <row r="82" spans="2:4" x14ac:dyDescent="0.25">
      <c r="B82" s="83" t="s">
        <v>71</v>
      </c>
      <c r="C82" s="107"/>
      <c r="D82" s="100"/>
    </row>
    <row r="83" spans="2:4" x14ac:dyDescent="0.25">
      <c r="B83" s="88" t="s">
        <v>72</v>
      </c>
      <c r="C83" s="103"/>
      <c r="D83" s="95"/>
    </row>
    <row r="84" spans="2:4" x14ac:dyDescent="0.25">
      <c r="B84" s="111" t="s">
        <v>73</v>
      </c>
      <c r="C84" s="112"/>
      <c r="D84" s="113">
        <f>SUM(D85:D86)</f>
        <v>0</v>
      </c>
    </row>
    <row r="85" spans="2:4" x14ac:dyDescent="0.25">
      <c r="B85" s="81" t="s">
        <v>74</v>
      </c>
      <c r="C85" s="114"/>
      <c r="D85" s="100"/>
    </row>
    <row r="86" spans="2:4" x14ac:dyDescent="0.25">
      <c r="B86" s="111" t="s">
        <v>75</v>
      </c>
      <c r="C86" s="103"/>
      <c r="D86" s="115"/>
    </row>
    <row r="87" spans="2:4" x14ac:dyDescent="0.25">
      <c r="B87" s="84" t="s">
        <v>65</v>
      </c>
      <c r="C87" s="116">
        <f>C14+C20+C30+C40+C56</f>
        <v>2031641613</v>
      </c>
      <c r="D87" s="116">
        <f>D14+D20+D30+D40+D56</f>
        <v>2095073000.0600002</v>
      </c>
    </row>
    <row r="95" spans="2:4" x14ac:dyDescent="0.25">
      <c r="B95" s="58"/>
    </row>
    <row r="96" spans="2:4" ht="39.75" customHeight="1" x14ac:dyDescent="0.25">
      <c r="B96" s="85" t="s">
        <v>95</v>
      </c>
    </row>
    <row r="97" spans="2:4" ht="34.5" customHeight="1" x14ac:dyDescent="0.25">
      <c r="B97" s="117" t="s">
        <v>96</v>
      </c>
      <c r="C97" s="117"/>
      <c r="D97" s="117"/>
    </row>
    <row r="98" spans="2:4" ht="56.25" customHeight="1" x14ac:dyDescent="0.25">
      <c r="B98" s="118" t="s">
        <v>97</v>
      </c>
      <c r="C98" s="118"/>
      <c r="D98" s="118"/>
    </row>
    <row r="99" spans="2:4" x14ac:dyDescent="0.25">
      <c r="B99" s="58"/>
    </row>
  </sheetData>
  <mergeCells count="9">
    <mergeCell ref="B97:D97"/>
    <mergeCell ref="B98:D98"/>
    <mergeCell ref="B7:D7"/>
    <mergeCell ref="B10:D10"/>
    <mergeCell ref="B11:B12"/>
    <mergeCell ref="C11:C12"/>
    <mergeCell ref="D11:D12"/>
    <mergeCell ref="B9:D9"/>
    <mergeCell ref="B8:D8"/>
  </mergeCells>
  <printOptions horizontalCentered="1"/>
  <pageMargins left="0.19685039370078741" right="0.19685039370078741" top="0.59055118110236227" bottom="0.59055118110236227" header="0" footer="0"/>
  <pageSetup scale="79" orientation="portrait" horizontalDpi="4294967295" verticalDpi="4294967295" r:id="rId1"/>
  <rowBreaks count="1" manualBreakCount="1">
    <brk id="5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97"/>
  <sheetViews>
    <sheetView showGridLines="0" workbookViewId="0">
      <selection activeCell="B9" sqref="B9:Q9"/>
    </sheetView>
  </sheetViews>
  <sheetFormatPr baseColWidth="10" defaultColWidth="11.42578125" defaultRowHeight="15" x14ac:dyDescent="0.25"/>
  <cols>
    <col min="1" max="1" width="11.28515625" customWidth="1"/>
    <col min="2" max="2" width="92.42578125" customWidth="1"/>
    <col min="3" max="3" width="17.5703125" customWidth="1"/>
    <col min="4" max="5" width="16.7109375" customWidth="1"/>
    <col min="6" max="6" width="16.140625" customWidth="1"/>
    <col min="7" max="8" width="14" customWidth="1"/>
    <col min="9" max="9" width="14.42578125" customWidth="1"/>
    <col min="10" max="10" width="14" customWidth="1"/>
    <col min="11" max="11" width="16.85546875" customWidth="1"/>
    <col min="12" max="12" width="10.140625" customWidth="1"/>
    <col min="14" max="14" width="10.140625" customWidth="1"/>
    <col min="17" max="17" width="17.42578125" customWidth="1"/>
  </cols>
  <sheetData>
    <row r="6" spans="2:17" ht="28.5" customHeight="1" x14ac:dyDescent="0.25">
      <c r="B6" s="119" t="s">
        <v>98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 ht="15.75" x14ac:dyDescent="0.25">
      <c r="B7" s="126">
        <v>2021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2:17" ht="15.75" customHeight="1" x14ac:dyDescent="0.25">
      <c r="B8" s="121" t="s">
        <v>92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2:17" ht="15.75" customHeight="1" x14ac:dyDescent="0.25">
      <c r="B9" s="122" t="s">
        <v>77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1" spans="2:17" ht="25.5" customHeight="1" x14ac:dyDescent="0.25">
      <c r="B11" s="123" t="s">
        <v>66</v>
      </c>
      <c r="C11" s="124" t="s">
        <v>94</v>
      </c>
      <c r="D11" s="124" t="s">
        <v>93</v>
      </c>
      <c r="E11" s="135" t="s">
        <v>91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2:17" x14ac:dyDescent="0.25">
      <c r="B12" s="123"/>
      <c r="C12" s="125"/>
      <c r="D12" s="125"/>
      <c r="E12" s="8" t="s">
        <v>79</v>
      </c>
      <c r="F12" s="8" t="s">
        <v>80</v>
      </c>
      <c r="G12" s="8" t="s">
        <v>81</v>
      </c>
      <c r="H12" s="8" t="s">
        <v>82</v>
      </c>
      <c r="I12" s="9" t="s">
        <v>83</v>
      </c>
      <c r="J12" s="8" t="s">
        <v>84</v>
      </c>
      <c r="K12" s="9" t="s">
        <v>85</v>
      </c>
      <c r="L12" s="8" t="s">
        <v>86</v>
      </c>
      <c r="M12" s="8" t="s">
        <v>87</v>
      </c>
      <c r="N12" s="8" t="s">
        <v>88</v>
      </c>
      <c r="O12" s="8" t="s">
        <v>89</v>
      </c>
      <c r="P12" s="9" t="s">
        <v>90</v>
      </c>
      <c r="Q12" s="8" t="s">
        <v>78</v>
      </c>
    </row>
    <row r="13" spans="2:17" x14ac:dyDescent="0.25">
      <c r="B13" s="28" t="s">
        <v>0</v>
      </c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</row>
    <row r="14" spans="2:17" x14ac:dyDescent="0.25">
      <c r="B14" s="19" t="s">
        <v>1</v>
      </c>
      <c r="C14" s="37">
        <f>SUM(C15:C19)</f>
        <v>731416419</v>
      </c>
      <c r="D14" s="30">
        <f>SUM(D15:D19)</f>
        <v>755924984.58000004</v>
      </c>
      <c r="E14" s="30">
        <f>SUM(E15:E19)</f>
        <v>47899162.640000001</v>
      </c>
      <c r="F14" s="30">
        <f t="shared" ref="F14:P14" si="0">SUM(F15:F19)</f>
        <v>53658489.049999997</v>
      </c>
      <c r="G14" s="30">
        <f t="shared" si="0"/>
        <v>62257625.869999997</v>
      </c>
      <c r="H14" s="30">
        <f t="shared" si="0"/>
        <v>59075267.920000002</v>
      </c>
      <c r="I14" s="30">
        <f t="shared" si="0"/>
        <v>56773485.789999999</v>
      </c>
      <c r="J14" s="30">
        <f t="shared" si="0"/>
        <v>57582843.18</v>
      </c>
      <c r="K14" s="30">
        <f t="shared" si="0"/>
        <v>77496462.709999993</v>
      </c>
      <c r="L14" s="30">
        <f t="shared" si="0"/>
        <v>0</v>
      </c>
      <c r="M14" s="30">
        <f t="shared" si="0"/>
        <v>0</v>
      </c>
      <c r="N14" s="30">
        <f t="shared" si="0"/>
        <v>0</v>
      </c>
      <c r="O14" s="30">
        <f t="shared" si="0"/>
        <v>0</v>
      </c>
      <c r="P14" s="30">
        <f t="shared" si="0"/>
        <v>0</v>
      </c>
      <c r="Q14" s="75">
        <f>SUM(E14:P14)</f>
        <v>414743337.16000003</v>
      </c>
    </row>
    <row r="15" spans="2:17" x14ac:dyDescent="0.25">
      <c r="B15" s="2" t="s">
        <v>2</v>
      </c>
      <c r="C15" s="56">
        <v>590711658</v>
      </c>
      <c r="D15" s="56">
        <v>620531423.58000004</v>
      </c>
      <c r="E15" s="16">
        <f>'[1]Plantilla Ejecución '!B13</f>
        <v>40540053.439999998</v>
      </c>
      <c r="F15" s="16">
        <f>'[1]Plantilla Ejecución '!C13</f>
        <v>45558008.829999998</v>
      </c>
      <c r="G15" s="16">
        <f>'[1]Plantilla Ejecución '!D13</f>
        <v>52690757.539999999</v>
      </c>
      <c r="H15" s="16">
        <f>'[1]Plantilla Ejecución '!E13</f>
        <v>50026170.439999998</v>
      </c>
      <c r="I15" s="16">
        <f>'[1]Plantilla Ejecución '!F13</f>
        <v>48439488.399999999</v>
      </c>
      <c r="J15" s="16">
        <f>'[1]Plantilla Ejecución '!G13</f>
        <v>48550547.619999997</v>
      </c>
      <c r="K15" s="16">
        <f>'[1]Plantilla Ejecución '!H13</f>
        <v>49601132.759999998</v>
      </c>
      <c r="L15" s="18"/>
      <c r="M15" s="18"/>
      <c r="N15" s="18"/>
      <c r="O15" s="18"/>
      <c r="P15" s="18"/>
      <c r="Q15" s="72">
        <f t="shared" ref="Q15:Q78" si="1">SUM(E15:P15)</f>
        <v>335406159.02999997</v>
      </c>
    </row>
    <row r="16" spans="2:17" x14ac:dyDescent="0.25">
      <c r="B16" s="2" t="s">
        <v>3</v>
      </c>
      <c r="C16" s="56">
        <v>48532000</v>
      </c>
      <c r="D16" s="56">
        <v>46607500</v>
      </c>
      <c r="E16" s="16">
        <f>'[1]Plantilla Ejecución '!B14</f>
        <v>1259500</v>
      </c>
      <c r="F16" s="17">
        <f>'[1]Plantilla Ejecución '!C14</f>
        <v>1375000</v>
      </c>
      <c r="G16" s="16">
        <f>'[1]Plantilla Ejecución '!D14</f>
        <v>1425400</v>
      </c>
      <c r="H16" s="16">
        <f>'[1]Plantilla Ejecución '!E14</f>
        <v>1771066.67</v>
      </c>
      <c r="I16" s="16">
        <f>'[1]Plantilla Ejecución '!F14</f>
        <v>1352400</v>
      </c>
      <c r="J16" s="16">
        <f>'[1]Plantilla Ejecución '!G14</f>
        <v>1405400</v>
      </c>
      <c r="K16" s="16">
        <f>'[1]Plantilla Ejecución '!H14</f>
        <v>20106975</v>
      </c>
      <c r="L16" s="18"/>
      <c r="M16" s="18"/>
      <c r="N16" s="18"/>
      <c r="O16" s="18"/>
      <c r="P16" s="18"/>
      <c r="Q16" s="72">
        <f t="shared" si="1"/>
        <v>28695741.670000002</v>
      </c>
    </row>
    <row r="17" spans="2:18" x14ac:dyDescent="0.25">
      <c r="B17" s="2" t="s">
        <v>4</v>
      </c>
      <c r="C17" s="56">
        <v>12514400</v>
      </c>
      <c r="D17" s="56">
        <v>6252200</v>
      </c>
      <c r="E17" s="16">
        <f>'[1]Plantilla Ejecución '!B15</f>
        <v>0</v>
      </c>
      <c r="F17" s="16">
        <f>'[1]Plantilla Ejecución '!C15</f>
        <v>43200</v>
      </c>
      <c r="G17" s="16">
        <f>'[1]Plantilla Ejecución '!D15</f>
        <v>355050</v>
      </c>
      <c r="H17" s="16">
        <f>'[1]Plantilla Ejecución '!E15</f>
        <v>560700</v>
      </c>
      <c r="I17" s="16">
        <f>'[1]Plantilla Ejecución '!F15</f>
        <v>0</v>
      </c>
      <c r="J17" s="16">
        <f>'[1]Plantilla Ejecución '!G15</f>
        <v>961200</v>
      </c>
      <c r="K17" s="16">
        <f>'[1]Plantilla Ejecución '!H15</f>
        <v>788400</v>
      </c>
      <c r="L17" s="18"/>
      <c r="M17" s="18"/>
      <c r="N17" s="18"/>
      <c r="O17" s="18"/>
      <c r="P17" s="18"/>
      <c r="Q17" s="72">
        <f t="shared" si="1"/>
        <v>2708550</v>
      </c>
      <c r="R17" s="10"/>
    </row>
    <row r="18" spans="2:18" x14ac:dyDescent="0.25">
      <c r="B18" s="2" t="s">
        <v>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72">
        <f t="shared" si="1"/>
        <v>0</v>
      </c>
    </row>
    <row r="19" spans="2:18" x14ac:dyDescent="0.25">
      <c r="B19" s="2" t="s">
        <v>6</v>
      </c>
      <c r="C19" s="56">
        <v>79658361</v>
      </c>
      <c r="D19" s="56">
        <v>82533861</v>
      </c>
      <c r="E19" s="16">
        <f>'[1]Plantilla Ejecución '!B16</f>
        <v>6099609.2000000002</v>
      </c>
      <c r="F19" s="31">
        <f>'[1]Plantilla Ejecución '!C16</f>
        <v>6682280.2199999997</v>
      </c>
      <c r="G19" s="16">
        <f>'[1]Plantilla Ejecución '!D16</f>
        <v>7786418.3300000001</v>
      </c>
      <c r="H19" s="16">
        <f>'[1]Plantilla Ejecución '!E16</f>
        <v>6717330.8099999996</v>
      </c>
      <c r="I19" s="16">
        <f>'[1]Plantilla Ejecución '!F16</f>
        <v>6981597.3899999997</v>
      </c>
      <c r="J19" s="31">
        <f>'[1]Plantilla Ejecución '!G16</f>
        <v>6665695.5599999996</v>
      </c>
      <c r="K19" s="16">
        <f>'[1]Plantilla Ejecución '!H16</f>
        <v>6999954.9500000002</v>
      </c>
      <c r="L19" s="18"/>
      <c r="M19" s="18"/>
      <c r="N19" s="18"/>
      <c r="O19" s="18"/>
      <c r="P19" s="18"/>
      <c r="Q19" s="74">
        <f t="shared" si="1"/>
        <v>47932886.460000001</v>
      </c>
    </row>
    <row r="20" spans="2:18" x14ac:dyDescent="0.25">
      <c r="B20" s="26" t="s">
        <v>7</v>
      </c>
      <c r="C20" s="39">
        <f>C21+C22+C23+C24+C25+C26+C27+C28+C29</f>
        <v>178055467</v>
      </c>
      <c r="D20" s="30">
        <f>SUM(D21:D29)</f>
        <v>125645902.97</v>
      </c>
      <c r="E20" s="30">
        <f t="shared" ref="E20:K20" si="2">SUM(E21:E29)</f>
        <v>3437597.73</v>
      </c>
      <c r="F20" s="20">
        <f t="shared" si="2"/>
        <v>3914635.2800000003</v>
      </c>
      <c r="G20" s="30">
        <f t="shared" si="2"/>
        <v>5263735.29</v>
      </c>
      <c r="H20" s="30">
        <f t="shared" si="2"/>
        <v>3072993.98</v>
      </c>
      <c r="I20" s="30">
        <f t="shared" si="2"/>
        <v>9074763.6399999987</v>
      </c>
      <c r="J20" s="20">
        <f t="shared" si="2"/>
        <v>4574373.4700000007</v>
      </c>
      <c r="K20" s="30">
        <f t="shared" si="2"/>
        <v>6231229.46</v>
      </c>
      <c r="L20" s="40"/>
      <c r="M20" s="40"/>
      <c r="N20" s="40"/>
      <c r="O20" s="40"/>
      <c r="P20" s="40"/>
      <c r="Q20" s="76">
        <f>SUM(E20:P20)</f>
        <v>35569328.850000001</v>
      </c>
    </row>
    <row r="21" spans="2:18" x14ac:dyDescent="0.25">
      <c r="B21" s="2" t="s">
        <v>8</v>
      </c>
      <c r="C21" s="56">
        <v>27111232</v>
      </c>
      <c r="D21" s="56">
        <v>29348227</v>
      </c>
      <c r="E21" s="16">
        <f>'[1]Plantilla Ejecución '!B18</f>
        <v>1846806.97</v>
      </c>
      <c r="F21" s="16">
        <f>'[1]Plantilla Ejecución '!C18</f>
        <v>1989190.77</v>
      </c>
      <c r="G21" s="16">
        <f>'[1]Plantilla Ejecución '!D18</f>
        <v>2745702.48</v>
      </c>
      <c r="H21" s="16">
        <f>'[1]Plantilla Ejecución '!E18</f>
        <v>988250.94</v>
      </c>
      <c r="I21" s="16">
        <f>'[1]Plantilla Ejecución '!F18</f>
        <v>2153940.3199999998</v>
      </c>
      <c r="J21" s="16">
        <f>'[1]Plantilla Ejecución '!G18</f>
        <v>2133972.0499999998</v>
      </c>
      <c r="K21" s="16">
        <v>2486370.5</v>
      </c>
      <c r="L21" s="18"/>
      <c r="M21" s="18"/>
      <c r="N21" s="18"/>
      <c r="O21" s="18"/>
      <c r="P21" s="18"/>
      <c r="Q21" s="72">
        <f t="shared" si="1"/>
        <v>14344234.030000001</v>
      </c>
    </row>
    <row r="22" spans="2:18" x14ac:dyDescent="0.25">
      <c r="B22" s="2" t="s">
        <v>9</v>
      </c>
      <c r="C22" s="56">
        <v>17461498</v>
      </c>
      <c r="D22" s="56">
        <v>9271509</v>
      </c>
      <c r="E22" s="16">
        <f>'[1]Plantilla Ejecución '!B19</f>
        <v>0</v>
      </c>
      <c r="F22" s="16">
        <f>'[1]Plantilla Ejecución '!C19</f>
        <v>113975.25</v>
      </c>
      <c r="G22" s="16">
        <f>'[1]Plantilla Ejecución '!D19</f>
        <v>427864.9</v>
      </c>
      <c r="H22" s="16">
        <f>'[1]Plantilla Ejecución '!E19</f>
        <v>264530.48</v>
      </c>
      <c r="I22" s="16">
        <f>'[1]Plantilla Ejecución '!F19</f>
        <v>132265.24</v>
      </c>
      <c r="J22" s="16">
        <f>'[1]Plantilla Ejecución '!G19</f>
        <v>16815</v>
      </c>
      <c r="K22" s="16">
        <v>71390</v>
      </c>
      <c r="L22" s="18"/>
      <c r="M22" s="18"/>
      <c r="N22" s="18"/>
      <c r="O22" s="18"/>
      <c r="P22" s="18"/>
      <c r="Q22" s="72">
        <f t="shared" si="1"/>
        <v>1026840.87</v>
      </c>
    </row>
    <row r="23" spans="2:18" x14ac:dyDescent="0.25">
      <c r="B23" s="2" t="s">
        <v>10</v>
      </c>
      <c r="C23" s="56">
        <v>3502116</v>
      </c>
      <c r="D23" s="56">
        <v>8923288</v>
      </c>
      <c r="E23" s="16">
        <f>'[1]Plantilla Ejecución '!B20</f>
        <v>0</v>
      </c>
      <c r="F23" s="16">
        <f>'[1]Plantilla Ejecución '!C20</f>
        <v>326350</v>
      </c>
      <c r="G23" s="16">
        <f>'[1]Plantilla Ejecución '!D20</f>
        <v>701700</v>
      </c>
      <c r="H23" s="16">
        <f>'[1]Plantilla Ejecución '!E20</f>
        <v>613300</v>
      </c>
      <c r="I23" s="16">
        <f>'[1]Plantilla Ejecución '!F20</f>
        <v>5200</v>
      </c>
      <c r="J23" s="16">
        <f>'[1]Plantilla Ejecución '!G20</f>
        <v>859250</v>
      </c>
      <c r="K23" s="16">
        <f>'[1]Plantilla Ejecución '!H20</f>
        <v>1718850</v>
      </c>
      <c r="L23" s="18"/>
      <c r="M23" s="18"/>
      <c r="N23" s="18"/>
      <c r="O23" s="18"/>
      <c r="P23" s="18"/>
      <c r="Q23" s="72">
        <f t="shared" si="1"/>
        <v>4224650</v>
      </c>
    </row>
    <row r="24" spans="2:18" x14ac:dyDescent="0.25">
      <c r="B24" s="2" t="s">
        <v>11</v>
      </c>
      <c r="C24" s="56">
        <v>2256315</v>
      </c>
      <c r="D24" s="56">
        <v>611265</v>
      </c>
      <c r="E24" s="16">
        <f>'[1]Plantilla Ejecución '!B21</f>
        <v>0</v>
      </c>
      <c r="F24" s="16">
        <f>'[1]Plantilla Ejecución '!C21</f>
        <v>0</v>
      </c>
      <c r="G24" s="16">
        <f>'[1]Plantilla Ejecución '!D21</f>
        <v>0</v>
      </c>
      <c r="H24" s="16">
        <f>'[1]Plantilla Ejecución '!E21</f>
        <v>0</v>
      </c>
      <c r="I24" s="16">
        <f>'[1]Plantilla Ejecución '!F21</f>
        <v>0</v>
      </c>
      <c r="J24" s="16">
        <f>'[1]Plantilla Ejecución '!G21</f>
        <v>44103</v>
      </c>
      <c r="K24" s="16">
        <f>'[1]Plantilla Ejecución '!H21</f>
        <v>0</v>
      </c>
      <c r="L24" s="18"/>
      <c r="M24" s="18"/>
      <c r="N24" s="18"/>
      <c r="O24" s="18"/>
      <c r="P24" s="18"/>
      <c r="Q24" s="72">
        <f t="shared" si="1"/>
        <v>44103</v>
      </c>
    </row>
    <row r="25" spans="2:18" x14ac:dyDescent="0.25">
      <c r="B25" s="2" t="s">
        <v>12</v>
      </c>
      <c r="C25" s="56">
        <v>20552000</v>
      </c>
      <c r="D25" s="56">
        <v>23484500</v>
      </c>
      <c r="E25" s="16">
        <f>'[1]Plantilla Ejecución '!B22</f>
        <v>949180.66</v>
      </c>
      <c r="F25" s="16">
        <f>'[1]Plantilla Ejecución '!C22</f>
        <v>696300.66</v>
      </c>
      <c r="G25" s="16">
        <f>'[1]Plantilla Ejecución '!D22</f>
        <v>1006394.16</v>
      </c>
      <c r="H25" s="16">
        <f>'[1]Plantilla Ejecución '!E22</f>
        <v>767080.66</v>
      </c>
      <c r="I25" s="16">
        <f>'[1]Plantilla Ejecución '!F22</f>
        <v>1357621.16</v>
      </c>
      <c r="J25" s="16">
        <f>'[1]Plantilla Ejecución '!G22</f>
        <v>896691.81</v>
      </c>
      <c r="K25" s="16">
        <v>1380657.06</v>
      </c>
      <c r="L25" s="18"/>
      <c r="M25" s="18"/>
      <c r="N25" s="18"/>
      <c r="O25" s="18"/>
      <c r="P25" s="18"/>
      <c r="Q25" s="72">
        <f t="shared" si="1"/>
        <v>7053926.1699999999</v>
      </c>
    </row>
    <row r="26" spans="2:18" x14ac:dyDescent="0.25">
      <c r="B26" s="2" t="s">
        <v>13</v>
      </c>
      <c r="C26" s="56">
        <v>13637513</v>
      </c>
      <c r="D26" s="56">
        <v>9378667.3499999996</v>
      </c>
      <c r="E26" s="16">
        <f>'[1]Plantilla Ejecución '!B23</f>
        <v>233448.1</v>
      </c>
      <c r="F26" s="16">
        <f>'[1]Plantilla Ejecución '!C23</f>
        <v>214830.6</v>
      </c>
      <c r="G26" s="16">
        <f>'[1]Plantilla Ejecución '!D23</f>
        <v>262799.34999999998</v>
      </c>
      <c r="H26" s="16">
        <f>'[1]Plantilla Ejecución '!E23</f>
        <v>276186.90000000002</v>
      </c>
      <c r="I26" s="16">
        <f>'[1]Plantilla Ejecución '!F23</f>
        <v>4946927.6399999997</v>
      </c>
      <c r="J26" s="16">
        <f>'[1]Plantilla Ejecución '!G23</f>
        <v>286942.18</v>
      </c>
      <c r="K26" s="16">
        <f>'[1]Plantilla Ejecución '!H23</f>
        <v>299916.77</v>
      </c>
      <c r="L26" s="18"/>
      <c r="M26" s="18"/>
      <c r="N26" s="18"/>
      <c r="O26" s="18"/>
      <c r="P26" s="18"/>
      <c r="Q26" s="72">
        <f t="shared" si="1"/>
        <v>6521051.5399999991</v>
      </c>
    </row>
    <row r="27" spans="2:18" x14ac:dyDescent="0.25">
      <c r="B27" s="2" t="s">
        <v>14</v>
      </c>
      <c r="C27" s="56">
        <v>19472425</v>
      </c>
      <c r="D27" s="56">
        <v>13361037.42</v>
      </c>
      <c r="E27" s="16">
        <f>'[1]Plantilla Ejecución '!B24</f>
        <v>79060</v>
      </c>
      <c r="F27" s="16">
        <f>'[1]Plantilla Ejecución '!C24</f>
        <v>0</v>
      </c>
      <c r="G27" s="16">
        <f>'[1]Plantilla Ejecución '!D24</f>
        <v>0</v>
      </c>
      <c r="H27" s="16">
        <f>'[1]Plantilla Ejecución '!E24</f>
        <v>0</v>
      </c>
      <c r="I27" s="16">
        <f>'[1]Plantilla Ejecución '!F24</f>
        <v>0</v>
      </c>
      <c r="J27" s="16">
        <f>'[1]Plantilla Ejecución '!G24</f>
        <v>219137.73</v>
      </c>
      <c r="K27" s="16">
        <f>'[1]Plantilla Ejecución '!H24</f>
        <v>84768.08</v>
      </c>
      <c r="L27" s="18"/>
      <c r="M27" s="18"/>
      <c r="N27" s="18"/>
      <c r="O27" s="18"/>
      <c r="P27" s="18"/>
      <c r="Q27" s="72">
        <f t="shared" si="1"/>
        <v>382965.81</v>
      </c>
    </row>
    <row r="28" spans="2:18" x14ac:dyDescent="0.25">
      <c r="B28" s="2" t="s">
        <v>15</v>
      </c>
      <c r="C28" s="56">
        <v>66858996</v>
      </c>
      <c r="D28" s="56">
        <v>24034037.199999999</v>
      </c>
      <c r="E28" s="16">
        <f>'[1]Plantilla Ejecución '!B25</f>
        <v>0</v>
      </c>
      <c r="F28" s="16">
        <f>'[1]Plantilla Ejecución '!C25</f>
        <v>237888</v>
      </c>
      <c r="G28" s="16">
        <f>'[1]Plantilla Ejecución '!D25</f>
        <v>0</v>
      </c>
      <c r="H28" s="16">
        <f>'[1]Plantilla Ejecución '!E25</f>
        <v>81420</v>
      </c>
      <c r="I28" s="16">
        <f>'[1]Plantilla Ejecución '!F25</f>
        <v>396584.28</v>
      </c>
      <c r="J28" s="16">
        <f>'[1]Plantilla Ejecución '!G25</f>
        <v>104691.78</v>
      </c>
      <c r="K28" s="16">
        <v>149302.04999999999</v>
      </c>
      <c r="L28" s="18"/>
      <c r="M28" s="18"/>
      <c r="N28" s="18"/>
      <c r="O28" s="18"/>
      <c r="P28" s="18"/>
      <c r="Q28" s="72">
        <f t="shared" si="1"/>
        <v>969886.1100000001</v>
      </c>
    </row>
    <row r="29" spans="2:18" x14ac:dyDescent="0.25">
      <c r="B29" s="2" t="s">
        <v>16</v>
      </c>
      <c r="C29" s="56">
        <v>7203372</v>
      </c>
      <c r="D29" s="56">
        <v>7233372</v>
      </c>
      <c r="E29" s="16">
        <f>'[1]Plantilla Ejecución '!B26</f>
        <v>329102</v>
      </c>
      <c r="F29" s="16">
        <f>'[1]Plantilla Ejecución '!C26</f>
        <v>336100</v>
      </c>
      <c r="G29" s="16">
        <f>'[1]Plantilla Ejecución '!D26</f>
        <v>119274.4</v>
      </c>
      <c r="H29" s="16">
        <f>'[1]Plantilla Ejecución '!E26</f>
        <v>82225</v>
      </c>
      <c r="I29" s="16">
        <f>'[1]Plantilla Ejecución '!F26</f>
        <v>82225</v>
      </c>
      <c r="J29" s="31">
        <f>'[1]Plantilla Ejecución '!G26</f>
        <v>12769.92</v>
      </c>
      <c r="K29" s="16">
        <v>39975</v>
      </c>
      <c r="L29" s="36"/>
      <c r="M29" s="18"/>
      <c r="N29" s="18"/>
      <c r="O29" s="18"/>
      <c r="P29" s="18"/>
      <c r="Q29" s="74">
        <f t="shared" si="1"/>
        <v>1001671.3200000001</v>
      </c>
    </row>
    <row r="30" spans="2:18" x14ac:dyDescent="0.25">
      <c r="B30" s="26" t="s">
        <v>17</v>
      </c>
      <c r="C30" s="39">
        <f>C31+C32+C33+C34+C35+C36+C37+C39</f>
        <v>69923560</v>
      </c>
      <c r="D30" s="30">
        <f>SUM(D31:D39)</f>
        <v>78780735.050000012</v>
      </c>
      <c r="E30" s="30">
        <f t="shared" ref="E30:I30" si="3">SUM(E31:E39)</f>
        <v>0</v>
      </c>
      <c r="F30" s="30">
        <f t="shared" si="3"/>
        <v>1470779.77</v>
      </c>
      <c r="G30" s="30">
        <f>SUM(G31:G39)</f>
        <v>1200</v>
      </c>
      <c r="H30" s="30">
        <f>SUM(H31:H39)</f>
        <v>5243435.9000000004</v>
      </c>
      <c r="I30" s="30">
        <f t="shared" si="3"/>
        <v>231022</v>
      </c>
      <c r="J30" s="20">
        <f>SUM(J31:J39)</f>
        <v>731921.54</v>
      </c>
      <c r="K30" s="30">
        <f>SUM(K31:K39)</f>
        <v>2256933.34</v>
      </c>
      <c r="L30" s="41"/>
      <c r="M30" s="40"/>
      <c r="N30" s="40"/>
      <c r="O30" s="40"/>
      <c r="P30" s="40"/>
      <c r="Q30" s="76">
        <f t="shared" si="1"/>
        <v>9935292.5500000007</v>
      </c>
    </row>
    <row r="31" spans="2:18" x14ac:dyDescent="0.25">
      <c r="B31" s="2" t="s">
        <v>18</v>
      </c>
      <c r="C31" s="56">
        <v>7918512</v>
      </c>
      <c r="D31" s="56">
        <v>1583976</v>
      </c>
      <c r="E31" s="16">
        <f>'[1]Plantilla Ejecución '!B28</f>
        <v>0</v>
      </c>
      <c r="F31" s="16">
        <f>'[1]Plantilla Ejecución '!C28</f>
        <v>17981</v>
      </c>
      <c r="G31" s="16">
        <f>'[1]Plantilla Ejecución '!D28</f>
        <v>0</v>
      </c>
      <c r="H31" s="16">
        <f>'[1]Plantilla Ejecución '!E28</f>
        <v>0</v>
      </c>
      <c r="I31" s="16">
        <f>'[1]Plantilla Ejecución '!F28</f>
        <v>31720</v>
      </c>
      <c r="J31" s="16">
        <f>'[1]Plantilla Ejecución '!G28</f>
        <v>55601.72</v>
      </c>
      <c r="K31" s="16">
        <f>'[1]Plantilla Ejecución '!H28</f>
        <v>14880</v>
      </c>
      <c r="L31" s="18"/>
      <c r="M31" s="18"/>
      <c r="N31" s="18"/>
      <c r="O31" s="18"/>
      <c r="P31" s="18"/>
      <c r="Q31" s="72">
        <f t="shared" si="1"/>
        <v>120182.72</v>
      </c>
    </row>
    <row r="32" spans="2:18" x14ac:dyDescent="0.25">
      <c r="B32" s="2" t="s">
        <v>19</v>
      </c>
      <c r="C32" s="56">
        <v>2192296</v>
      </c>
      <c r="D32" s="56">
        <v>231258</v>
      </c>
      <c r="E32" s="16">
        <f>'[1]Plantilla Ejecución '!B29</f>
        <v>0</v>
      </c>
      <c r="F32" s="16">
        <f>'[1]Plantilla Ejecución '!C29</f>
        <v>0</v>
      </c>
      <c r="G32" s="16">
        <f>'[1]Plantilla Ejecución '!D29</f>
        <v>0</v>
      </c>
      <c r="H32" s="16">
        <f>'[1]Plantilla Ejecución '!E29</f>
        <v>0</v>
      </c>
      <c r="I32" s="16">
        <f>'[1]Plantilla Ejecución '!F29</f>
        <v>0</v>
      </c>
      <c r="J32" s="16">
        <f>'[1]Plantilla Ejecución '!G29</f>
        <v>9812</v>
      </c>
      <c r="K32" s="16">
        <f>'[1]Plantilla Ejecución '!H29</f>
        <v>15930</v>
      </c>
      <c r="L32" s="18"/>
      <c r="M32" s="18"/>
      <c r="N32" s="18"/>
      <c r="O32" s="18"/>
      <c r="P32" s="18"/>
      <c r="Q32" s="72">
        <f t="shared" si="1"/>
        <v>25742</v>
      </c>
    </row>
    <row r="33" spans="2:17" x14ac:dyDescent="0.25">
      <c r="B33" s="2" t="s">
        <v>20</v>
      </c>
      <c r="C33" s="56">
        <v>3501813</v>
      </c>
      <c r="D33" s="56">
        <v>3319755.5</v>
      </c>
      <c r="E33" s="16">
        <f>'[1]Plantilla Ejecución '!B30</f>
        <v>0</v>
      </c>
      <c r="F33" s="16">
        <f>'[1]Plantilla Ejecución '!C30</f>
        <v>0</v>
      </c>
      <c r="G33" s="16">
        <f>'[1]Plantilla Ejecución '!D30</f>
        <v>0</v>
      </c>
      <c r="H33" s="16">
        <f>'[1]Plantilla Ejecución '!E30</f>
        <v>0</v>
      </c>
      <c r="I33" s="16">
        <f>'[1]Plantilla Ejecución '!F30</f>
        <v>199302</v>
      </c>
      <c r="J33" s="16">
        <f>'[1]Plantilla Ejecución '!G30</f>
        <v>84739.22</v>
      </c>
      <c r="K33" s="16">
        <v>1304483.7</v>
      </c>
      <c r="L33" s="18"/>
      <c r="M33" s="18"/>
      <c r="N33" s="18"/>
      <c r="O33" s="18"/>
      <c r="P33" s="18"/>
      <c r="Q33" s="72">
        <f t="shared" si="1"/>
        <v>1588524.92</v>
      </c>
    </row>
    <row r="34" spans="2:17" x14ac:dyDescent="0.25">
      <c r="B34" s="2" t="s">
        <v>21</v>
      </c>
      <c r="C34" s="56">
        <v>104000</v>
      </c>
      <c r="D34" s="56">
        <v>129000</v>
      </c>
      <c r="E34" s="16">
        <f>'[1]Plantilla Ejecución '!B31</f>
        <v>0</v>
      </c>
      <c r="F34" s="16">
        <f>'[1]Plantilla Ejecución '!C31</f>
        <v>0</v>
      </c>
      <c r="G34" s="16">
        <f>'[1]Plantilla Ejecución '!D31</f>
        <v>0</v>
      </c>
      <c r="H34" s="16">
        <f>'[1]Plantilla Ejecución '!E31</f>
        <v>0</v>
      </c>
      <c r="I34" s="16">
        <f>'[1]Plantilla Ejecución '!F31</f>
        <v>0</v>
      </c>
      <c r="J34" s="16">
        <f>'[1]Plantilla Ejecución '!G31</f>
        <v>23355.13</v>
      </c>
      <c r="K34" s="16">
        <f>'[1]Plantilla Ejecución '!H31</f>
        <v>0</v>
      </c>
      <c r="L34" s="18"/>
      <c r="M34" s="18"/>
      <c r="N34" s="18"/>
      <c r="O34" s="18"/>
      <c r="P34" s="18"/>
      <c r="Q34" s="72">
        <f t="shared" si="1"/>
        <v>23355.13</v>
      </c>
    </row>
    <row r="35" spans="2:17" x14ac:dyDescent="0.25">
      <c r="B35" s="2" t="s">
        <v>22</v>
      </c>
      <c r="C35" s="56">
        <v>3263508</v>
      </c>
      <c r="D35" s="56">
        <v>7521202.6100000003</v>
      </c>
      <c r="E35" s="16">
        <f>'[1]Plantilla Ejecución '!B32</f>
        <v>0</v>
      </c>
      <c r="F35" s="16">
        <f>'[1]Plantilla Ejecución '!C32</f>
        <v>96084.57</v>
      </c>
      <c r="G35" s="16">
        <f>'[1]Plantilla Ejecución '!D32</f>
        <v>0</v>
      </c>
      <c r="H35" s="16">
        <f>'[1]Plantilla Ejecución '!E32</f>
        <v>915117.14</v>
      </c>
      <c r="I35" s="16">
        <f>'[1]Plantilla Ejecución '!F32</f>
        <v>0</v>
      </c>
      <c r="J35" s="16">
        <f>'[1]Plantilla Ejecución '!G32</f>
        <v>11684.23</v>
      </c>
      <c r="K35" s="16">
        <f>'[1]Plantilla Ejecución '!H32</f>
        <v>52689.36</v>
      </c>
      <c r="L35" s="18"/>
      <c r="M35" s="18"/>
      <c r="N35" s="18"/>
      <c r="O35" s="18"/>
      <c r="P35" s="18"/>
      <c r="Q35" s="72">
        <f t="shared" si="1"/>
        <v>1075575.3</v>
      </c>
    </row>
    <row r="36" spans="2:17" x14ac:dyDescent="0.25">
      <c r="B36" s="2" t="s">
        <v>23</v>
      </c>
      <c r="C36" s="56">
        <v>1697307</v>
      </c>
      <c r="D36" s="56">
        <v>2851838.2</v>
      </c>
      <c r="E36" s="16">
        <f>'[1]Plantilla Ejecución '!B33</f>
        <v>0</v>
      </c>
      <c r="F36" s="16">
        <f>'[1]Plantilla Ejecución '!C33</f>
        <v>80431.89</v>
      </c>
      <c r="G36" s="16">
        <f>'[1]Plantilla Ejecución '!D33</f>
        <v>0</v>
      </c>
      <c r="H36" s="16">
        <f>'[1]Plantilla Ejecución '!E33</f>
        <v>630521.19999999995</v>
      </c>
      <c r="I36" s="16">
        <f>'[1]Plantilla Ejecución '!F33</f>
        <v>0</v>
      </c>
      <c r="J36" s="16">
        <f>'[1]Plantilla Ejecución '!G33</f>
        <v>49028.78</v>
      </c>
      <c r="K36" s="16">
        <f>'[1]Plantilla Ejecución '!H33</f>
        <v>23600</v>
      </c>
      <c r="L36" s="18"/>
      <c r="M36" s="18"/>
      <c r="N36" s="18"/>
      <c r="O36" s="18"/>
      <c r="P36" s="18"/>
      <c r="Q36" s="72">
        <f t="shared" si="1"/>
        <v>783581.87</v>
      </c>
    </row>
    <row r="37" spans="2:17" x14ac:dyDescent="0.25">
      <c r="B37" s="2" t="s">
        <v>24</v>
      </c>
      <c r="C37" s="56">
        <v>44408443</v>
      </c>
      <c r="D37" s="56">
        <v>46675742.280000001</v>
      </c>
      <c r="E37" s="16">
        <f>'[1]Plantilla Ejecución '!B34</f>
        <v>0</v>
      </c>
      <c r="F37" s="16">
        <f>'[1]Plantilla Ejecución '!C34</f>
        <v>536060.85</v>
      </c>
      <c r="G37" s="16">
        <f>'[1]Plantilla Ejecución '!D34</f>
        <v>0</v>
      </c>
      <c r="H37" s="16">
        <f>'[1]Plantilla Ejecución '!E34</f>
        <v>2265.6</v>
      </c>
      <c r="I37" s="16">
        <f>'[1]Plantilla Ejecución '!F34</f>
        <v>0</v>
      </c>
      <c r="J37" s="16">
        <f>'[1]Plantilla Ejecución '!G34</f>
        <v>43616.98</v>
      </c>
      <c r="K37" s="16">
        <f>'[1]Plantilla Ejecución '!H34</f>
        <v>0</v>
      </c>
      <c r="L37" s="18"/>
      <c r="M37" s="18"/>
      <c r="N37" s="18"/>
      <c r="O37" s="18"/>
      <c r="P37" s="18"/>
      <c r="Q37" s="72">
        <f t="shared" si="1"/>
        <v>581943.42999999993</v>
      </c>
    </row>
    <row r="38" spans="2:17" x14ac:dyDescent="0.25">
      <c r="B38" s="2" t="s">
        <v>25</v>
      </c>
      <c r="C38" s="18"/>
      <c r="D38" s="18"/>
      <c r="E38" s="16">
        <f>'[1]Plantilla Ejecución '!B35</f>
        <v>0</v>
      </c>
      <c r="F38" s="18"/>
      <c r="G38" s="18"/>
      <c r="H38" s="18"/>
      <c r="I38" s="16">
        <f>'[1]Plantilla Ejecución '!F35</f>
        <v>0</v>
      </c>
      <c r="J38" s="18"/>
      <c r="K38" s="18"/>
      <c r="L38" s="18"/>
      <c r="M38" s="18"/>
      <c r="N38" s="18"/>
      <c r="O38" s="18"/>
      <c r="P38" s="18"/>
      <c r="Q38" s="72">
        <f t="shared" si="1"/>
        <v>0</v>
      </c>
    </row>
    <row r="39" spans="2:17" x14ac:dyDescent="0.25">
      <c r="B39" s="2" t="s">
        <v>26</v>
      </c>
      <c r="C39" s="57">
        <v>6837681</v>
      </c>
      <c r="D39" s="57">
        <v>16467962.460000001</v>
      </c>
      <c r="E39" s="36"/>
      <c r="F39" s="31">
        <f>'[1]Plantilla Ejecución '!C35</f>
        <v>740221.46</v>
      </c>
      <c r="G39" s="16">
        <f>'[1]Plantilla Ejecución '!D35</f>
        <v>1200</v>
      </c>
      <c r="H39" s="16">
        <f>'[1]Plantilla Ejecución '!E35</f>
        <v>3695531.96</v>
      </c>
      <c r="I39" s="18"/>
      <c r="J39" s="16">
        <f>'[1]Plantilla Ejecución '!G35</f>
        <v>454083.48</v>
      </c>
      <c r="K39" s="31">
        <f>'[1]Plantilla Ejecución '!H35</f>
        <v>845350.28</v>
      </c>
      <c r="L39" s="36"/>
      <c r="M39" s="18"/>
      <c r="N39" s="18"/>
      <c r="O39" s="18"/>
      <c r="P39" s="18"/>
      <c r="Q39" s="74">
        <f t="shared" si="1"/>
        <v>5736387.1800000006</v>
      </c>
    </row>
    <row r="40" spans="2:17" x14ac:dyDescent="0.25">
      <c r="B40" s="26" t="s">
        <v>27</v>
      </c>
      <c r="C40" s="42">
        <f>SUM(C41:C47)</f>
        <v>996225875</v>
      </c>
      <c r="D40" s="20">
        <f>SUM(D41:D51)</f>
        <v>1089326862.0599999</v>
      </c>
      <c r="E40" s="20">
        <f t="shared" ref="E40:K40" si="4">SUM(E41:E51)</f>
        <v>64008548</v>
      </c>
      <c r="F40" s="20">
        <f t="shared" si="4"/>
        <v>64595237.75</v>
      </c>
      <c r="G40" s="30">
        <f t="shared" si="4"/>
        <v>79185862.219999999</v>
      </c>
      <c r="H40" s="30">
        <f t="shared" si="4"/>
        <v>64927026</v>
      </c>
      <c r="I40" s="30">
        <f t="shared" si="4"/>
        <v>70558416</v>
      </c>
      <c r="J40" s="30">
        <f t="shared" si="4"/>
        <v>64440914</v>
      </c>
      <c r="K40" s="20">
        <f t="shared" si="4"/>
        <v>121554404.46000001</v>
      </c>
      <c r="L40" s="41"/>
      <c r="M40" s="40"/>
      <c r="N40" s="40"/>
      <c r="O40" s="40"/>
      <c r="P40" s="40"/>
      <c r="Q40" s="76">
        <f t="shared" si="1"/>
        <v>529270408.43000007</v>
      </c>
    </row>
    <row r="41" spans="2:17" x14ac:dyDescent="0.25">
      <c r="B41" s="2" t="s">
        <v>28</v>
      </c>
      <c r="C41" s="56">
        <v>9213196</v>
      </c>
      <c r="D41" s="14">
        <v>43382796</v>
      </c>
      <c r="E41" s="16">
        <f>'[1]Plantilla Ejecución '!B37</f>
        <v>0</v>
      </c>
      <c r="F41" s="16">
        <f>'[1]Plantilla Ejecución '!C37</f>
        <v>586689.75</v>
      </c>
      <c r="G41" s="16">
        <f>'[1]Plantilla Ejecución '!D37</f>
        <v>626087</v>
      </c>
      <c r="H41" s="16">
        <f>'[1]Plantilla Ejecución '!E37</f>
        <v>918478</v>
      </c>
      <c r="I41" s="16">
        <f>'[1]Plantilla Ejecución '!F37</f>
        <v>6549868</v>
      </c>
      <c r="J41" s="16">
        <f>'[1]Plantilla Ejecución '!G37</f>
        <v>432366</v>
      </c>
      <c r="K41" s="16">
        <f>'[1]Plantilla Ejecución '!H37</f>
        <v>10000</v>
      </c>
      <c r="L41" s="18"/>
      <c r="M41" s="18"/>
      <c r="N41" s="18"/>
      <c r="O41" s="18"/>
      <c r="P41" s="18"/>
      <c r="Q41" s="72">
        <f t="shared" si="1"/>
        <v>9123488.75</v>
      </c>
    </row>
    <row r="42" spans="2:17" x14ac:dyDescent="0.25">
      <c r="B42" s="2" t="s">
        <v>29</v>
      </c>
      <c r="C42" s="56">
        <v>973319911</v>
      </c>
      <c r="D42" s="14">
        <f>C42+57431387.06</f>
        <v>1030751298.0599999</v>
      </c>
      <c r="E42" s="16">
        <f>'[1]Plantilla Ejecución '!B38</f>
        <v>64008548</v>
      </c>
      <c r="F42" s="16">
        <f>'[1]Plantilla Ejecución '!C38</f>
        <v>64008548</v>
      </c>
      <c r="G42" s="16">
        <f>'[1]Plantilla Ejecución '!D38</f>
        <v>64008548</v>
      </c>
      <c r="H42" s="16">
        <f>'[1]Plantilla Ejecución '!E38</f>
        <v>64008548</v>
      </c>
      <c r="I42" s="16">
        <f>'[1]Plantilla Ejecución '!F38</f>
        <v>64008548</v>
      </c>
      <c r="J42" s="16">
        <f>'[1]Plantilla Ejecución '!G38</f>
        <v>64008548</v>
      </c>
      <c r="K42" s="16">
        <f>'[1]Plantilla Ejecución '!H38</f>
        <v>121439935.06</v>
      </c>
      <c r="L42" s="18"/>
      <c r="M42" s="18"/>
      <c r="N42" s="18"/>
      <c r="O42" s="18"/>
      <c r="P42" s="18"/>
      <c r="Q42" s="72">
        <f t="shared" si="1"/>
        <v>505491223.06</v>
      </c>
    </row>
    <row r="43" spans="2:17" x14ac:dyDescent="0.25">
      <c r="B43" s="2" t="s">
        <v>30</v>
      </c>
      <c r="C43" s="18"/>
      <c r="D43" s="14"/>
      <c r="E43" s="16">
        <f>'[1]Plantilla Ejecución '!B39</f>
        <v>0</v>
      </c>
      <c r="F43" s="16">
        <f>'[1]Plantilla Ejecución '!C39</f>
        <v>0</v>
      </c>
      <c r="G43" s="18"/>
      <c r="H43" s="16">
        <f>'[1]Plantilla Ejecución '!E39</f>
        <v>0</v>
      </c>
      <c r="I43" s="16">
        <f>'[1]Plantilla Ejecución '!F39</f>
        <v>0</v>
      </c>
      <c r="J43" s="16">
        <f>'[1]Plantilla Ejecución '!G39</f>
        <v>0</v>
      </c>
      <c r="K43" s="18"/>
      <c r="L43" s="18"/>
      <c r="M43" s="18"/>
      <c r="N43" s="18"/>
      <c r="O43" s="18"/>
      <c r="P43" s="18"/>
      <c r="Q43" s="72">
        <f t="shared" si="1"/>
        <v>0</v>
      </c>
    </row>
    <row r="44" spans="2:17" x14ac:dyDescent="0.25">
      <c r="B44" s="2" t="s">
        <v>31</v>
      </c>
      <c r="C44" s="18"/>
      <c r="D44" s="14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72">
        <f t="shared" si="1"/>
        <v>0</v>
      </c>
    </row>
    <row r="45" spans="2:17" x14ac:dyDescent="0.25">
      <c r="B45" s="2" t="s">
        <v>32</v>
      </c>
      <c r="C45" s="18"/>
      <c r="D45" s="1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72">
        <f t="shared" si="1"/>
        <v>0</v>
      </c>
    </row>
    <row r="46" spans="2:17" x14ac:dyDescent="0.25">
      <c r="B46" s="2" t="s">
        <v>33</v>
      </c>
      <c r="C46" s="56"/>
      <c r="D46" s="15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72">
        <f t="shared" si="1"/>
        <v>0</v>
      </c>
    </row>
    <row r="47" spans="2:17" x14ac:dyDescent="0.25">
      <c r="B47" s="2" t="s">
        <v>34</v>
      </c>
      <c r="C47" s="56">
        <v>13692768</v>
      </c>
      <c r="D47" s="15">
        <v>15192768</v>
      </c>
      <c r="E47" s="18"/>
      <c r="F47" s="18"/>
      <c r="G47" s="16">
        <f>'[1]Plantilla Ejecución '!D39</f>
        <v>14551227.220000001</v>
      </c>
      <c r="H47" s="18"/>
      <c r="I47" s="18"/>
      <c r="J47" s="18"/>
      <c r="K47" s="16">
        <f>'[1]Plantilla Ejecución '!H39</f>
        <v>104469.4</v>
      </c>
      <c r="L47" s="18"/>
      <c r="M47" s="18"/>
      <c r="N47" s="18"/>
      <c r="O47" s="18"/>
      <c r="P47" s="18"/>
      <c r="Q47" s="72">
        <f t="shared" si="1"/>
        <v>14655696.620000001</v>
      </c>
    </row>
    <row r="48" spans="2:17" x14ac:dyDescent="0.25">
      <c r="B48" s="2" t="s">
        <v>35</v>
      </c>
      <c r="C48" s="44"/>
      <c r="D48" s="35">
        <f>SUM(D49:D55)</f>
        <v>0</v>
      </c>
      <c r="E48" s="36"/>
      <c r="F48" s="36"/>
      <c r="G48" s="36"/>
      <c r="H48" s="36"/>
      <c r="I48" s="36"/>
      <c r="J48" s="18"/>
      <c r="K48" s="36"/>
      <c r="L48" s="36"/>
      <c r="M48" s="18"/>
      <c r="N48" s="18"/>
      <c r="O48" s="18"/>
      <c r="P48" s="18"/>
      <c r="Q48" s="74">
        <f t="shared" si="1"/>
        <v>0</v>
      </c>
    </row>
    <row r="49" spans="2:18" x14ac:dyDescent="0.25">
      <c r="B49" s="26" t="s">
        <v>36</v>
      </c>
      <c r="C49" s="45"/>
      <c r="D49" s="21"/>
      <c r="E49" s="41"/>
      <c r="F49" s="41"/>
      <c r="G49" s="41"/>
      <c r="H49" s="41"/>
      <c r="I49" s="41"/>
      <c r="J49" s="40"/>
      <c r="K49" s="41"/>
      <c r="L49" s="41"/>
      <c r="M49" s="40"/>
      <c r="N49" s="40"/>
      <c r="O49" s="40"/>
      <c r="P49" s="40"/>
      <c r="Q49" s="76">
        <f t="shared" si="1"/>
        <v>0</v>
      </c>
    </row>
    <row r="50" spans="2:18" x14ac:dyDescent="0.25">
      <c r="B50" s="2" t="s">
        <v>37</v>
      </c>
      <c r="C50" s="43"/>
      <c r="D50" s="14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72">
        <f t="shared" si="1"/>
        <v>0</v>
      </c>
    </row>
    <row r="51" spans="2:18" x14ac:dyDescent="0.25">
      <c r="B51" s="2" t="s">
        <v>38</v>
      </c>
      <c r="C51" s="43"/>
      <c r="D51" s="14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72">
        <f t="shared" si="1"/>
        <v>0</v>
      </c>
    </row>
    <row r="52" spans="2:18" x14ac:dyDescent="0.25">
      <c r="B52" s="2" t="s">
        <v>39</v>
      </c>
      <c r="C52" s="43"/>
      <c r="D52" s="14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72">
        <f t="shared" si="1"/>
        <v>0</v>
      </c>
    </row>
    <row r="53" spans="2:18" x14ac:dyDescent="0.25">
      <c r="B53" s="2" t="s">
        <v>40</v>
      </c>
      <c r="C53" s="43"/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72">
        <f t="shared" si="1"/>
        <v>0</v>
      </c>
    </row>
    <row r="54" spans="2:18" x14ac:dyDescent="0.25">
      <c r="B54" s="2" t="s">
        <v>41</v>
      </c>
      <c r="C54" s="43"/>
      <c r="D54" s="14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72">
        <f t="shared" si="1"/>
        <v>0</v>
      </c>
    </row>
    <row r="55" spans="2:18" x14ac:dyDescent="0.25">
      <c r="B55" s="27" t="s">
        <v>42</v>
      </c>
      <c r="C55" s="43"/>
      <c r="D55" s="35"/>
      <c r="E55" s="36"/>
      <c r="F55" s="36"/>
      <c r="G55" s="36"/>
      <c r="H55" s="36"/>
      <c r="I55" s="36"/>
      <c r="J55" s="18"/>
      <c r="K55" s="18"/>
      <c r="L55" s="18"/>
      <c r="M55" s="36"/>
      <c r="N55" s="36"/>
      <c r="O55" s="36"/>
      <c r="P55" s="36"/>
      <c r="Q55" s="74">
        <f t="shared" si="1"/>
        <v>0</v>
      </c>
      <c r="R55" s="58"/>
    </row>
    <row r="56" spans="2:18" x14ac:dyDescent="0.25">
      <c r="B56" s="26" t="s">
        <v>43</v>
      </c>
      <c r="C56" s="39">
        <f>SUM(C57:C65)</f>
        <v>56020292</v>
      </c>
      <c r="D56" s="20">
        <f>SUM(D57:D71)</f>
        <v>45394515.399999999</v>
      </c>
      <c r="E56" s="20">
        <f t="shared" ref="E56:M56" si="5">SUM(E57:E71)</f>
        <v>0</v>
      </c>
      <c r="F56" s="20">
        <f t="shared" si="5"/>
        <v>270151.78000000003</v>
      </c>
      <c r="G56" s="20">
        <f t="shared" si="5"/>
        <v>0</v>
      </c>
      <c r="H56" s="20">
        <f t="shared" si="5"/>
        <v>2595030.44</v>
      </c>
      <c r="I56" s="20">
        <f t="shared" si="5"/>
        <v>4158554.79</v>
      </c>
      <c r="J56" s="30">
        <f t="shared" si="5"/>
        <v>693678.38</v>
      </c>
      <c r="K56" s="30">
        <f t="shared" si="5"/>
        <v>1025625.04</v>
      </c>
      <c r="L56" s="30">
        <f t="shared" si="5"/>
        <v>0</v>
      </c>
      <c r="M56" s="20">
        <f t="shared" si="5"/>
        <v>0</v>
      </c>
      <c r="N56" s="20">
        <f>SUM(N57:N71)</f>
        <v>0</v>
      </c>
      <c r="O56" s="20">
        <f t="shared" ref="O56" si="6">SUM(O57:O71)</f>
        <v>0</v>
      </c>
      <c r="P56" s="20">
        <f t="shared" ref="P56" si="7">SUM(P57:P71)</f>
        <v>0</v>
      </c>
      <c r="Q56" s="76">
        <f t="shared" si="1"/>
        <v>8743040.4299999997</v>
      </c>
    </row>
    <row r="57" spans="2:18" x14ac:dyDescent="0.25">
      <c r="B57" s="2" t="s">
        <v>44</v>
      </c>
      <c r="C57" s="56">
        <v>26818319</v>
      </c>
      <c r="D57" s="56">
        <v>15068319</v>
      </c>
      <c r="E57" s="18"/>
      <c r="F57" s="18"/>
      <c r="G57" s="18"/>
      <c r="H57" s="14">
        <v>2595030.44</v>
      </c>
      <c r="I57" s="14">
        <v>402380</v>
      </c>
      <c r="J57" s="14">
        <v>512843.38</v>
      </c>
      <c r="K57" s="18">
        <v>1025625.04</v>
      </c>
      <c r="L57" s="18"/>
      <c r="M57" s="18"/>
      <c r="N57" s="18"/>
      <c r="O57" s="18"/>
      <c r="P57" s="18"/>
      <c r="Q57" s="72">
        <f t="shared" si="1"/>
        <v>4535878.8599999994</v>
      </c>
    </row>
    <row r="58" spans="2:18" x14ac:dyDescent="0.25">
      <c r="B58" s="2" t="s">
        <v>45</v>
      </c>
      <c r="C58" s="56">
        <v>1771265</v>
      </c>
      <c r="D58" s="56">
        <v>471265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72">
        <f t="shared" si="1"/>
        <v>0</v>
      </c>
    </row>
    <row r="59" spans="2:18" x14ac:dyDescent="0.25">
      <c r="B59" s="2" t="s">
        <v>46</v>
      </c>
      <c r="C59" s="18"/>
      <c r="D59" s="14">
        <v>200000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72">
        <f t="shared" si="1"/>
        <v>0</v>
      </c>
    </row>
    <row r="60" spans="2:18" x14ac:dyDescent="0.25">
      <c r="B60" s="2" t="s">
        <v>47</v>
      </c>
      <c r="C60" s="56">
        <v>15759521</v>
      </c>
      <c r="D60" s="56">
        <v>15759521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72">
        <f t="shared" si="1"/>
        <v>0</v>
      </c>
    </row>
    <row r="61" spans="2:18" x14ac:dyDescent="0.25">
      <c r="B61" s="2" t="s">
        <v>48</v>
      </c>
      <c r="C61" s="56">
        <v>5665966</v>
      </c>
      <c r="D61" s="56">
        <v>9061189.4000000004</v>
      </c>
      <c r="E61" s="18"/>
      <c r="F61" s="18"/>
      <c r="G61" s="18"/>
      <c r="H61" s="18"/>
      <c r="I61" s="14">
        <v>3756174.79</v>
      </c>
      <c r="J61" s="14">
        <v>172575</v>
      </c>
      <c r="K61" s="18"/>
      <c r="L61" s="18"/>
      <c r="M61" s="18"/>
      <c r="N61" s="18"/>
      <c r="O61" s="18"/>
      <c r="P61" s="18"/>
      <c r="Q61" s="72">
        <f t="shared" si="1"/>
        <v>3928749.79</v>
      </c>
    </row>
    <row r="62" spans="2:18" x14ac:dyDescent="0.25">
      <c r="B62" s="2" t="s">
        <v>49</v>
      </c>
      <c r="C62" s="56"/>
      <c r="D62" s="56">
        <v>1000000</v>
      </c>
      <c r="E62" s="18"/>
      <c r="F62" s="18"/>
      <c r="G62" s="18"/>
      <c r="H62" s="18"/>
      <c r="I62" s="18"/>
      <c r="J62" s="14">
        <v>8260</v>
      </c>
      <c r="K62" s="18"/>
      <c r="L62" s="18"/>
      <c r="M62" s="18"/>
      <c r="N62" s="18"/>
      <c r="O62" s="18"/>
      <c r="P62" s="18"/>
      <c r="Q62" s="72">
        <f t="shared" si="1"/>
        <v>8260</v>
      </c>
    </row>
    <row r="63" spans="2:18" x14ac:dyDescent="0.25">
      <c r="B63" s="2" t="s">
        <v>50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72">
        <f t="shared" si="1"/>
        <v>0</v>
      </c>
    </row>
    <row r="64" spans="2:18" x14ac:dyDescent="0.25">
      <c r="B64" s="2" t="s">
        <v>51</v>
      </c>
      <c r="C64" s="56">
        <v>6005221</v>
      </c>
      <c r="D64" s="56">
        <v>3834221</v>
      </c>
      <c r="E64" s="18"/>
      <c r="F64" s="14">
        <v>270151.78000000003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72">
        <f t="shared" si="1"/>
        <v>270151.78000000003</v>
      </c>
    </row>
    <row r="65" spans="2:17" x14ac:dyDescent="0.25">
      <c r="B65" s="2" t="s">
        <v>52</v>
      </c>
      <c r="C65" s="43"/>
      <c r="D65" s="14"/>
      <c r="E65" s="18"/>
      <c r="F65" s="18"/>
      <c r="G65" s="18"/>
      <c r="H65" s="36"/>
      <c r="I65" s="18"/>
      <c r="J65" s="18"/>
      <c r="K65" s="36"/>
      <c r="L65" s="36"/>
      <c r="M65" s="36"/>
      <c r="N65" s="18"/>
      <c r="O65" s="36"/>
      <c r="P65" s="18"/>
      <c r="Q65" s="74">
        <f t="shared" si="1"/>
        <v>0</v>
      </c>
    </row>
    <row r="66" spans="2:17" x14ac:dyDescent="0.25">
      <c r="B66" s="26" t="s">
        <v>53</v>
      </c>
      <c r="C66" s="39"/>
      <c r="D66" s="25">
        <f>SUM(D67:D70)</f>
        <v>0</v>
      </c>
      <c r="E66" s="40"/>
      <c r="F66" s="40"/>
      <c r="G66" s="40"/>
      <c r="H66" s="41"/>
      <c r="I66" s="40"/>
      <c r="J66" s="40"/>
      <c r="K66" s="41"/>
      <c r="L66" s="41"/>
      <c r="M66" s="41"/>
      <c r="N66" s="40"/>
      <c r="O66" s="41"/>
      <c r="P66" s="40"/>
      <c r="Q66" s="72">
        <f t="shared" si="1"/>
        <v>0</v>
      </c>
    </row>
    <row r="67" spans="2:17" x14ac:dyDescent="0.25">
      <c r="B67" s="2" t="s">
        <v>54</v>
      </c>
      <c r="C67" s="43"/>
      <c r="D67" s="14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72">
        <f t="shared" si="1"/>
        <v>0</v>
      </c>
    </row>
    <row r="68" spans="2:17" x14ac:dyDescent="0.25">
      <c r="B68" s="2" t="s">
        <v>55</v>
      </c>
      <c r="C68" s="46"/>
      <c r="D68" s="14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72">
        <f t="shared" si="1"/>
        <v>0</v>
      </c>
    </row>
    <row r="69" spans="2:17" x14ac:dyDescent="0.25">
      <c r="B69" s="2" t="s">
        <v>56</v>
      </c>
      <c r="C69" s="46"/>
      <c r="D69" s="14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72">
        <f t="shared" si="1"/>
        <v>0</v>
      </c>
    </row>
    <row r="70" spans="2:17" x14ac:dyDescent="0.25">
      <c r="B70" s="2" t="s">
        <v>57</v>
      </c>
      <c r="C70" s="46"/>
      <c r="D70" s="14"/>
      <c r="E70" s="18"/>
      <c r="F70" s="18"/>
      <c r="G70" s="36"/>
      <c r="H70" s="36"/>
      <c r="I70" s="36"/>
      <c r="J70" s="18"/>
      <c r="K70" s="36"/>
      <c r="L70" s="36"/>
      <c r="M70" s="36"/>
      <c r="N70" s="36"/>
      <c r="O70" s="18"/>
      <c r="P70" s="18"/>
      <c r="Q70" s="72">
        <f t="shared" si="1"/>
        <v>0</v>
      </c>
    </row>
    <row r="71" spans="2:17" x14ac:dyDescent="0.25">
      <c r="B71" s="26" t="s">
        <v>58</v>
      </c>
      <c r="C71" s="47"/>
      <c r="D71" s="30">
        <f>SUM(D72:D77)</f>
        <v>0</v>
      </c>
      <c r="E71" s="40"/>
      <c r="F71" s="40"/>
      <c r="G71" s="41"/>
      <c r="H71" s="41"/>
      <c r="I71" s="41"/>
      <c r="J71" s="40"/>
      <c r="K71" s="41"/>
      <c r="L71" s="41"/>
      <c r="M71" s="41"/>
      <c r="N71" s="41"/>
      <c r="O71" s="40"/>
      <c r="P71" s="40"/>
      <c r="Q71" s="38">
        <f t="shared" si="1"/>
        <v>0</v>
      </c>
    </row>
    <row r="72" spans="2:17" x14ac:dyDescent="0.25">
      <c r="B72" s="2" t="s">
        <v>59</v>
      </c>
      <c r="C72" s="46"/>
      <c r="D72" s="14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72">
        <f t="shared" si="1"/>
        <v>0</v>
      </c>
    </row>
    <row r="73" spans="2:17" x14ac:dyDescent="0.25">
      <c r="B73" s="2" t="s">
        <v>60</v>
      </c>
      <c r="C73" s="46"/>
      <c r="D73" s="14"/>
      <c r="E73" s="36"/>
      <c r="F73" s="18"/>
      <c r="G73" s="36"/>
      <c r="H73" s="18"/>
      <c r="I73" s="18"/>
      <c r="J73" s="18"/>
      <c r="K73" s="36"/>
      <c r="L73" s="18"/>
      <c r="M73" s="18"/>
      <c r="N73" s="18"/>
      <c r="O73" s="18"/>
      <c r="P73" s="18"/>
      <c r="Q73" s="74">
        <f t="shared" si="1"/>
        <v>0</v>
      </c>
    </row>
    <row r="74" spans="2:17" x14ac:dyDescent="0.25">
      <c r="B74" s="26" t="s">
        <v>61</v>
      </c>
      <c r="C74" s="47"/>
      <c r="D74" s="25">
        <f>SUM(D75:D77)</f>
        <v>0</v>
      </c>
      <c r="E74" s="41"/>
      <c r="F74" s="40"/>
      <c r="G74" s="41"/>
      <c r="H74" s="40"/>
      <c r="I74" s="40"/>
      <c r="J74" s="40"/>
      <c r="K74" s="41"/>
      <c r="L74" s="40"/>
      <c r="M74" s="40"/>
      <c r="N74" s="40"/>
      <c r="O74" s="40"/>
      <c r="P74" s="40"/>
      <c r="Q74" s="72">
        <f t="shared" si="1"/>
        <v>0</v>
      </c>
    </row>
    <row r="75" spans="2:17" x14ac:dyDescent="0.25">
      <c r="B75" s="2" t="s">
        <v>62</v>
      </c>
      <c r="C75" s="46"/>
      <c r="D75" s="14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72">
        <f t="shared" si="1"/>
        <v>0</v>
      </c>
    </row>
    <row r="76" spans="2:17" x14ac:dyDescent="0.25">
      <c r="B76" s="2" t="s">
        <v>63</v>
      </c>
      <c r="C76" s="46"/>
      <c r="D76" s="14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72">
        <f t="shared" si="1"/>
        <v>0</v>
      </c>
    </row>
    <row r="77" spans="2:17" x14ac:dyDescent="0.25">
      <c r="B77" s="2" t="s">
        <v>64</v>
      </c>
      <c r="C77" s="46"/>
      <c r="D77" s="14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72">
        <f t="shared" si="1"/>
        <v>0</v>
      </c>
    </row>
    <row r="78" spans="2:17" x14ac:dyDescent="0.25">
      <c r="B78" s="22" t="s">
        <v>67</v>
      </c>
      <c r="C78" s="48"/>
      <c r="D78" s="23"/>
      <c r="E78" s="49"/>
      <c r="F78" s="50"/>
      <c r="G78" s="50"/>
      <c r="H78" s="49"/>
      <c r="I78" s="49"/>
      <c r="J78" s="49"/>
      <c r="K78" s="49"/>
      <c r="L78" s="50"/>
      <c r="M78" s="49"/>
      <c r="N78" s="49"/>
      <c r="O78" s="49"/>
      <c r="P78" s="49"/>
      <c r="Q78" s="72">
        <f t="shared" si="1"/>
        <v>0</v>
      </c>
    </row>
    <row r="79" spans="2:17" x14ac:dyDescent="0.25">
      <c r="B79" s="24" t="s">
        <v>68</v>
      </c>
      <c r="C79" s="51"/>
      <c r="D79" s="25"/>
      <c r="E79" s="40"/>
      <c r="F79" s="41"/>
      <c r="G79" s="41"/>
      <c r="H79" s="40"/>
      <c r="I79" s="40"/>
      <c r="J79" s="40"/>
      <c r="K79" s="40"/>
      <c r="L79" s="41"/>
      <c r="M79" s="40"/>
      <c r="N79" s="40"/>
      <c r="O79" s="40"/>
      <c r="P79" s="40"/>
      <c r="Q79" s="38">
        <f t="shared" ref="Q79:Q87" si="8">SUM(E79:P79)</f>
        <v>0</v>
      </c>
    </row>
    <row r="80" spans="2:17" x14ac:dyDescent="0.25">
      <c r="B80" s="2" t="s">
        <v>69</v>
      </c>
      <c r="C80" s="52"/>
      <c r="D80" s="14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72">
        <f t="shared" si="8"/>
        <v>0</v>
      </c>
    </row>
    <row r="81" spans="2:17" x14ac:dyDescent="0.25">
      <c r="B81" s="2" t="s">
        <v>70</v>
      </c>
      <c r="C81" s="53"/>
      <c r="D81" s="33">
        <f>SUM(D82:D83)</f>
        <v>0</v>
      </c>
      <c r="E81" s="18"/>
      <c r="F81" s="18"/>
      <c r="G81" s="18"/>
      <c r="H81" s="36"/>
      <c r="I81" s="18"/>
      <c r="J81" s="18"/>
      <c r="K81" s="36"/>
      <c r="L81" s="36"/>
      <c r="M81" s="36"/>
      <c r="N81" s="36"/>
      <c r="O81" s="18"/>
      <c r="P81" s="36"/>
      <c r="Q81" s="74">
        <f t="shared" si="8"/>
        <v>0</v>
      </c>
    </row>
    <row r="82" spans="2:17" x14ac:dyDescent="0.25">
      <c r="B82" s="26" t="s">
        <v>71</v>
      </c>
      <c r="C82" s="51"/>
      <c r="D82" s="21"/>
      <c r="E82" s="40"/>
      <c r="F82" s="40"/>
      <c r="G82" s="40"/>
      <c r="H82" s="41"/>
      <c r="I82" s="40"/>
      <c r="J82" s="40"/>
      <c r="K82" s="41"/>
      <c r="L82" s="41"/>
      <c r="M82" s="41"/>
      <c r="N82" s="41"/>
      <c r="O82" s="40"/>
      <c r="P82" s="41"/>
      <c r="Q82" s="72">
        <f t="shared" si="8"/>
        <v>0</v>
      </c>
    </row>
    <row r="83" spans="2:17" x14ac:dyDescent="0.25">
      <c r="B83" s="2" t="s">
        <v>72</v>
      </c>
      <c r="C83" s="46"/>
      <c r="D83" s="14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72">
        <f t="shared" si="8"/>
        <v>0</v>
      </c>
    </row>
    <row r="84" spans="2:17" x14ac:dyDescent="0.25">
      <c r="B84" s="2" t="s">
        <v>73</v>
      </c>
      <c r="C84" s="54"/>
      <c r="D84" s="34">
        <f>SUM(D85:D86)</f>
        <v>0</v>
      </c>
      <c r="E84" s="18"/>
      <c r="F84" s="18"/>
      <c r="G84" s="36"/>
      <c r="H84" s="18"/>
      <c r="I84" s="18"/>
      <c r="J84" s="18"/>
      <c r="K84" s="36"/>
      <c r="L84" s="18"/>
      <c r="M84" s="18"/>
      <c r="N84" s="18"/>
      <c r="O84" s="36"/>
      <c r="P84" s="36"/>
      <c r="Q84" s="72">
        <f t="shared" si="8"/>
        <v>0</v>
      </c>
    </row>
    <row r="85" spans="2:17" x14ac:dyDescent="0.25">
      <c r="B85" s="26" t="s">
        <v>74</v>
      </c>
      <c r="C85" s="55"/>
      <c r="D85" s="21"/>
      <c r="E85" s="40"/>
      <c r="F85" s="40"/>
      <c r="G85" s="41"/>
      <c r="H85" s="40"/>
      <c r="I85" s="40"/>
      <c r="J85" s="40"/>
      <c r="K85" s="41"/>
      <c r="L85" s="40"/>
      <c r="M85" s="40"/>
      <c r="N85" s="40"/>
      <c r="O85" s="41"/>
      <c r="P85" s="41"/>
      <c r="Q85" s="38">
        <f t="shared" si="8"/>
        <v>0</v>
      </c>
    </row>
    <row r="86" spans="2:17" x14ac:dyDescent="0.25">
      <c r="B86" s="61" t="s">
        <v>75</v>
      </c>
      <c r="C86" s="46"/>
      <c r="D86" s="62"/>
      <c r="E86" s="63"/>
      <c r="F86" s="63"/>
      <c r="G86" s="18"/>
      <c r="H86" s="63"/>
      <c r="I86" s="18"/>
      <c r="J86" s="63"/>
      <c r="K86" s="63"/>
      <c r="L86" s="18"/>
      <c r="M86" s="63"/>
      <c r="N86" s="18"/>
      <c r="O86" s="18"/>
      <c r="P86" s="18"/>
      <c r="Q86" s="72">
        <f t="shared" si="8"/>
        <v>0</v>
      </c>
    </row>
    <row r="87" spans="2:17" s="60" customFormat="1" x14ac:dyDescent="0.25">
      <c r="B87" s="71" t="s">
        <v>65</v>
      </c>
      <c r="C87" s="59">
        <f>C14+C20+C30+C40+C56</f>
        <v>2031641613</v>
      </c>
      <c r="D87" s="59">
        <f>D14+D20+D30+D40+D56</f>
        <v>2095073000.0600002</v>
      </c>
      <c r="E87" s="59">
        <f t="shared" ref="E87:N87" si="9">E14+E20+E30+E40+E56</f>
        <v>115345308.37</v>
      </c>
      <c r="F87" s="68">
        <f t="shared" si="9"/>
        <v>123909293.63</v>
      </c>
      <c r="G87" s="64">
        <f t="shared" si="9"/>
        <v>146708423.38</v>
      </c>
      <c r="H87" s="68">
        <f t="shared" si="9"/>
        <v>134913754.24000001</v>
      </c>
      <c r="I87" s="64">
        <f t="shared" si="9"/>
        <v>140796242.22</v>
      </c>
      <c r="J87" s="68">
        <f t="shared" si="9"/>
        <v>128023730.56999999</v>
      </c>
      <c r="K87" s="59">
        <f t="shared" si="9"/>
        <v>208564655.00999999</v>
      </c>
      <c r="L87" s="68">
        <f t="shared" si="9"/>
        <v>0</v>
      </c>
      <c r="M87" s="64">
        <f t="shared" si="9"/>
        <v>0</v>
      </c>
      <c r="N87" s="67">
        <f t="shared" si="9"/>
        <v>0</v>
      </c>
      <c r="O87" s="65"/>
      <c r="P87" s="65"/>
      <c r="Q87" s="73">
        <f t="shared" si="8"/>
        <v>998261407.42000008</v>
      </c>
    </row>
    <row r="88" spans="2:17" x14ac:dyDescent="0.25">
      <c r="C88" s="70"/>
      <c r="D88" s="69"/>
      <c r="E88" s="66"/>
      <c r="F88" s="66"/>
      <c r="G88" s="66"/>
      <c r="H88" s="66"/>
      <c r="I88" s="66"/>
      <c r="K88" s="66"/>
      <c r="M88" s="66"/>
      <c r="O88" s="66"/>
      <c r="P88" s="66"/>
    </row>
    <row r="89" spans="2:17" x14ac:dyDescent="0.25">
      <c r="C89" s="79"/>
      <c r="D89" s="80"/>
      <c r="E89" s="58"/>
      <c r="F89" s="58"/>
      <c r="G89" s="58"/>
      <c r="H89" s="58"/>
      <c r="I89" s="58"/>
      <c r="K89" s="58"/>
      <c r="M89" s="58"/>
      <c r="O89" s="58"/>
      <c r="P89" s="58"/>
    </row>
    <row r="90" spans="2:17" x14ac:dyDescent="0.25">
      <c r="C90" s="79"/>
      <c r="D90" s="80"/>
      <c r="E90" s="58"/>
      <c r="F90" s="58"/>
      <c r="G90" s="58"/>
      <c r="H90" s="58"/>
      <c r="I90" s="58"/>
      <c r="K90" s="58"/>
      <c r="M90" s="58"/>
      <c r="O90" s="58"/>
      <c r="P90" s="58"/>
    </row>
    <row r="91" spans="2:17" x14ac:dyDescent="0.25">
      <c r="C91" s="79"/>
      <c r="D91" s="80"/>
      <c r="E91" s="58"/>
      <c r="F91" s="58"/>
      <c r="G91" s="58"/>
      <c r="H91" s="58"/>
      <c r="I91" s="58"/>
      <c r="K91" s="58"/>
      <c r="M91" s="58"/>
      <c r="O91" s="58"/>
      <c r="P91" s="58"/>
    </row>
    <row r="92" spans="2:17" x14ac:dyDescent="0.25">
      <c r="C92" s="79"/>
      <c r="D92" s="80"/>
      <c r="E92" s="58"/>
      <c r="F92" s="58"/>
      <c r="G92" s="58"/>
      <c r="H92" s="58"/>
      <c r="I92" s="58"/>
      <c r="K92" s="58"/>
      <c r="M92" s="58"/>
      <c r="O92" s="58"/>
      <c r="P92" s="58"/>
    </row>
    <row r="93" spans="2:17" x14ac:dyDescent="0.25">
      <c r="C93" s="79"/>
      <c r="D93" s="80"/>
      <c r="E93" s="58"/>
      <c r="F93" s="58"/>
      <c r="G93" s="58"/>
      <c r="H93" s="58"/>
      <c r="I93" s="58"/>
      <c r="K93" s="58"/>
      <c r="M93" s="58"/>
      <c r="O93" s="58"/>
      <c r="P93" s="58"/>
    </row>
    <row r="94" spans="2:17" ht="15.75" thickBot="1" x14ac:dyDescent="0.3">
      <c r="C94" s="79"/>
      <c r="D94" s="80"/>
      <c r="E94" s="58"/>
      <c r="F94" s="58"/>
      <c r="G94" s="58"/>
      <c r="H94" s="58"/>
      <c r="I94" s="58"/>
      <c r="K94" s="58"/>
      <c r="M94" s="58"/>
      <c r="O94" s="58"/>
      <c r="P94" s="58"/>
    </row>
    <row r="95" spans="2:17" x14ac:dyDescent="0.25">
      <c r="B95" s="128" t="s">
        <v>95</v>
      </c>
      <c r="C95" s="129"/>
      <c r="D95" s="130"/>
    </row>
    <row r="96" spans="2:17" x14ac:dyDescent="0.25">
      <c r="B96" s="131" t="s">
        <v>96</v>
      </c>
      <c r="C96" s="132"/>
      <c r="D96" s="77"/>
    </row>
    <row r="97" spans="2:4" ht="53.25" customHeight="1" thickBot="1" x14ac:dyDescent="0.3">
      <c r="B97" s="133" t="s">
        <v>97</v>
      </c>
      <c r="C97" s="134"/>
      <c r="D97" s="78"/>
    </row>
  </sheetData>
  <mergeCells count="11">
    <mergeCell ref="B6:Q6"/>
    <mergeCell ref="B11:B12"/>
    <mergeCell ref="C11:C12"/>
    <mergeCell ref="D11:D12"/>
    <mergeCell ref="B7:Q7"/>
    <mergeCell ref="B8:Q8"/>
    <mergeCell ref="B95:D95"/>
    <mergeCell ref="B96:C96"/>
    <mergeCell ref="B97:C97"/>
    <mergeCell ref="B9:Q9"/>
    <mergeCell ref="E11:Q11"/>
  </mergeCells>
  <pageMargins left="0.7" right="0.7" top="0.75" bottom="0.75" header="0.3" footer="0.3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P2 Presupuesto Aprobado-Ejec 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2021-10-11T16:31:06Z</cp:lastPrinted>
  <dcterms:created xsi:type="dcterms:W3CDTF">2021-07-29T18:58:50Z</dcterms:created>
  <dcterms:modified xsi:type="dcterms:W3CDTF">2021-10-11T16:31:17Z</dcterms:modified>
</cp:coreProperties>
</file>